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720" firstSheet="1" activeTab="1"/>
  </bookViews>
  <sheets>
    <sheet name="Sheet1" sheetId="1" state="hidden" r:id="rId1"/>
    <sheet name="奖补企业清单" sheetId="3" r:id="rId2"/>
  </sheets>
  <externalReferences>
    <externalReference r:id="rId3"/>
  </externalReferences>
  <definedNames>
    <definedName name="_xlnm._FilterDatabase" localSheetId="0" hidden="1">Sheet1!$A$3:$U$138</definedName>
    <definedName name="_xlnm._FilterDatabase" localSheetId="1" hidden="1">奖补企业清单!$A$3:$E$134</definedName>
    <definedName name="_xlnm.Print_Titles" localSheetId="1">奖补企业清单!$3:$3</definedName>
  </definedNames>
  <calcPr calcId="144525"/>
</workbook>
</file>

<file path=xl/sharedStrings.xml><?xml version="1.0" encoding="utf-8"?>
<sst xmlns="http://schemas.openxmlformats.org/spreadsheetml/2006/main" count="187" uniqueCount="167">
  <si>
    <t>2021年苏州工业园区产业转型升级（技术改造）专项资金项目综合评分表</t>
  </si>
  <si>
    <t>序号</t>
  </si>
  <si>
    <t>企业名称</t>
  </si>
  <si>
    <t>统一社会信用代码/组织机构代码</t>
  </si>
  <si>
    <t>经济效益得分</t>
  </si>
  <si>
    <t>智能化效益得分</t>
  </si>
  <si>
    <t>综合素质认定</t>
  </si>
  <si>
    <t>扣分项</t>
  </si>
  <si>
    <t>企业综合评价得分</t>
  </si>
  <si>
    <t>分类</t>
  </si>
  <si>
    <t>投入总金额</t>
  </si>
  <si>
    <t>园区设备金额</t>
  </si>
  <si>
    <t>园区采购比例超70%</t>
  </si>
  <si>
    <t>理论奖补金额</t>
  </si>
  <si>
    <t>【扣减项】省技改综合奖补</t>
  </si>
  <si>
    <t>【扣减项】省转型升级技改奖补</t>
  </si>
  <si>
    <t>【扣减项】节能改造奖补</t>
  </si>
  <si>
    <t>【扣减项】人工智能奖补</t>
  </si>
  <si>
    <t>【扣减项】科创委产业化落地固定资产兑现</t>
  </si>
  <si>
    <t>【扣减项】投促委核心产业政策奖补</t>
  </si>
  <si>
    <t>扣减后奖补金额</t>
  </si>
  <si>
    <t>最终奖补比例</t>
  </si>
  <si>
    <t>项目纳统比对</t>
  </si>
  <si>
    <t>备注</t>
  </si>
  <si>
    <t>项目投资情况未列入统计部门统计，或者统计部门显示企业年度的固定资产投资金额不足500万元（不含软件）</t>
  </si>
  <si>
    <t>专家现场核验与评估时，发现技改投入资金与项目申报书描述存在较大不符</t>
  </si>
  <si>
    <t>申报中所涉及的固定资产（含软、硬件设备）原则上在企业内使用不少于三年，如核查时企业无正当理由，设备不在现场的</t>
  </si>
  <si>
    <t>未通过</t>
  </si>
  <si>
    <t>2021年苏州工业园区产业转型升级（技术改造）专项资金奖补企业清单
（项目实施期为2019年度）</t>
  </si>
  <si>
    <t>奖补类别</t>
  </si>
  <si>
    <t>奖补金额（万元）</t>
  </si>
  <si>
    <t>技改卓越奖</t>
  </si>
  <si>
    <t>矽品科技（苏州）有限公司</t>
  </si>
  <si>
    <t>信达生物制药（苏州）有限公司</t>
  </si>
  <si>
    <t>苏州晶方半导体科技股份有限公司</t>
  </si>
  <si>
    <t>博世汽车部件（苏州）有限公司</t>
  </si>
  <si>
    <t>扣除重复补贴后奖补金额为0</t>
  </si>
  <si>
    <t>伟创力电子技术（苏州）有限公司</t>
  </si>
  <si>
    <t>苏州旭创科技有限公司</t>
  </si>
  <si>
    <t>京隆科技（苏州）有限公司</t>
  </si>
  <si>
    <t>苏州盛迪亚生物医药有限公司</t>
  </si>
  <si>
    <t>基美电子（苏州）有限公司</t>
  </si>
  <si>
    <t>苏州紫翔电子科技有限公司</t>
  </si>
  <si>
    <t>嘉盛半导体（苏州）有限公司</t>
  </si>
  <si>
    <t>苏州通富超威半导体有限公司</t>
  </si>
  <si>
    <t>友达光电（苏州）有限公司</t>
  </si>
  <si>
    <t>米巴精密零部件（中国）有限公司</t>
  </si>
  <si>
    <t>技改贡献奖</t>
  </si>
  <si>
    <t>安特（苏州）精密机械有限公司</t>
  </si>
  <si>
    <t>胜科纳米（苏州）股份有限公司</t>
  </si>
  <si>
    <t>苏州工业园区蓝天燃气热电有限公司</t>
  </si>
  <si>
    <t>百得（苏州）科技有限公司</t>
  </si>
  <si>
    <t>苏州微创关节医疗科技有限公司</t>
  </si>
  <si>
    <t>颀中科技（苏州）有限公司</t>
  </si>
  <si>
    <t>安拓锐高新测试技术（苏州）有限公司</t>
  </si>
  <si>
    <t>苏州一光仪器有限公司</t>
  </si>
  <si>
    <t>皆可博（苏州）车辆控制系统有限公司</t>
  </si>
  <si>
    <t>广濑电机（苏州）有限公司</t>
  </si>
  <si>
    <t>苏州立昂新材料有限公司</t>
  </si>
  <si>
    <t>苏州兴胜科半导体材料有限公司</t>
  </si>
  <si>
    <t>摩登纳（中国）自动化设备有限公司</t>
  </si>
  <si>
    <t>苏州群策科技有限公司</t>
  </si>
  <si>
    <t>宏利科技（苏州）有限公司</t>
  </si>
  <si>
    <t>旺矽科技（苏州）有限公司</t>
  </si>
  <si>
    <t>苏州吉恒纳米科技有限公司</t>
  </si>
  <si>
    <t>乐家洁具（苏州）有限公司</t>
  </si>
  <si>
    <t>苏州阿诺精密切削技术有限公司</t>
  </si>
  <si>
    <t>苏州东辉光学有限公司</t>
  </si>
  <si>
    <t>石通瑞吉亚太电子（苏州）有限公司</t>
  </si>
  <si>
    <t>苏州震坤科技有限公司</t>
  </si>
  <si>
    <t>苏州恩都法汽车系统有限公司</t>
  </si>
  <si>
    <t>苏州日月新半导体有限公司</t>
  </si>
  <si>
    <t>赛卡电子科技（苏州）有限公司</t>
  </si>
  <si>
    <t>伊利苏州乳业有限责任公司</t>
  </si>
  <si>
    <t>威特立创能科技（苏州）有限公司</t>
  </si>
  <si>
    <t>太极半导体（苏州）有限公司</t>
  </si>
  <si>
    <t>日立安斯泰莫汽车系统(苏州)有限公司</t>
  </si>
  <si>
    <t>苏州新锐合金工具股份有限公司</t>
  </si>
  <si>
    <t>绿点（苏州）科技有限公司</t>
  </si>
  <si>
    <t>耐世特汽车系统（苏州）有限公司</t>
  </si>
  <si>
    <t>苏州益而益电器制造有限公司</t>
  </si>
  <si>
    <t>百得（苏州）精密制造有限公司</t>
  </si>
  <si>
    <t>苏州工业园区久泰精密电子有限公司</t>
  </si>
  <si>
    <t>三积瑞科技（苏州）有限公司</t>
  </si>
  <si>
    <t>博瑞制药(苏州)有限公司</t>
  </si>
  <si>
    <t>大同精密金属（苏州）有限公司</t>
  </si>
  <si>
    <t>苏州恒瑞宏远医疗科技有限公司</t>
  </si>
  <si>
    <t>苏州千机智能技术有限公司</t>
  </si>
  <si>
    <t>苏州德斯倍电子有限公司</t>
  </si>
  <si>
    <t>安波福电子（苏州）有限公司</t>
  </si>
  <si>
    <t>丝艾产品标识（苏州）有限公司</t>
  </si>
  <si>
    <t>苏州诺菲纳米科技有限公司</t>
  </si>
  <si>
    <t>大金机电设备（苏州）有限公司</t>
  </si>
  <si>
    <t>SEW-电机(苏州)有限公司</t>
  </si>
  <si>
    <t>欧瑞康巴尔查斯涂层（苏州）有限公司</t>
  </si>
  <si>
    <t>苏州苏试广博环境可靠性实验室有限公司</t>
  </si>
  <si>
    <t>欧文斯科宁金属技术（苏州）有限公司</t>
  </si>
  <si>
    <t>三星电子（苏州）半导体有限公司</t>
  </si>
  <si>
    <t>久保田农业机械（苏州）有限公司</t>
  </si>
  <si>
    <t>苏州工业园区星德胜电机有限公司</t>
  </si>
  <si>
    <t>大金制冷（苏州）有限公司</t>
  </si>
  <si>
    <t>伊顿电气有限公司</t>
  </si>
  <si>
    <t>苏州华兴源创科技股份有限公司</t>
  </si>
  <si>
    <t>苏州卡利肯新光讯科技有限公司</t>
  </si>
  <si>
    <t>康德瑞恩电磁科技（中国）有限公司</t>
  </si>
  <si>
    <t>维斯克凡科技（苏州）有限公司</t>
  </si>
  <si>
    <t>苏州晶湛半导体有限公司</t>
  </si>
  <si>
    <t>扬昕科技（苏州）有限公司</t>
  </si>
  <si>
    <t>力成科技（苏州）有限公司</t>
  </si>
  <si>
    <t>特思通管路技术（苏州）有限公司</t>
  </si>
  <si>
    <t>康美包（苏州）有限公司</t>
  </si>
  <si>
    <t>苏州阿诺医疗器械有限公司</t>
  </si>
  <si>
    <t>苏州星诺奇科技股份有限公司</t>
  </si>
  <si>
    <t>苏州华星光电显示有限公司</t>
  </si>
  <si>
    <t>苏州UL美华认证有限公司</t>
  </si>
  <si>
    <t>青山汽车紧固件（苏州）有限公司</t>
  </si>
  <si>
    <t>技改提升奖</t>
  </si>
  <si>
    <t>苏州微创脊柱创伤医疗科技有限公司</t>
  </si>
  <si>
    <t>百得（苏州）电动工具有限公司</t>
  </si>
  <si>
    <t>苏州碧迪医疗器械有限公司</t>
  </si>
  <si>
    <t>乔治费歇尔金属成型科技（苏州）有限公司</t>
  </si>
  <si>
    <t>快捷半导体（苏州）有限公司</t>
  </si>
  <si>
    <t>恩德斯豪斯流量仪表技术（中国）有限公司</t>
  </si>
  <si>
    <t>苏州浦项科技有限公司</t>
  </si>
  <si>
    <t>艾利（苏州）有限公司</t>
  </si>
  <si>
    <t>爱发科电子材料（苏州）有限公司</t>
  </si>
  <si>
    <t>赛峰飞机发动机（苏州）有限公司</t>
  </si>
  <si>
    <t>杰纬特科技(苏州)有限公司</t>
  </si>
  <si>
    <t>佰电科技（苏州）有限公司</t>
  </si>
  <si>
    <t>宝时得科技（中国）有限公司</t>
  </si>
  <si>
    <t>苏州新凯紧固系统有限公司</t>
  </si>
  <si>
    <t>艾默生环境优化技术（苏州）有限公司</t>
  </si>
  <si>
    <t>库力索法半导体（苏州）有限公司</t>
  </si>
  <si>
    <t>苏州华星光电技术有限公司</t>
  </si>
  <si>
    <t>苏州市利来星辰塑业科技有限公司</t>
  </si>
  <si>
    <t>豪梅特航空机件(苏州)有限公司</t>
  </si>
  <si>
    <t>牧东光电科技有限公司</t>
  </si>
  <si>
    <t>德莎（苏州）胶带技术有限公司</t>
  </si>
  <si>
    <t>飞比达电子元器件（苏州）有限公司</t>
  </si>
  <si>
    <t>苏州林华医疗器械股份有限公司</t>
  </si>
  <si>
    <t>苏州富莱克精密工具有限公司</t>
  </si>
  <si>
    <t>世达普（苏州）通信设备有限公司</t>
  </si>
  <si>
    <t>贝朗医疗（苏州）有限公司</t>
  </si>
  <si>
    <t>江天精密制造科技（苏州）有限公司</t>
  </si>
  <si>
    <t>苏州春兴精工股份有限公司</t>
  </si>
  <si>
    <t>大金空调（苏州）有限公司</t>
  </si>
  <si>
    <t>技改鼓励奖</t>
  </si>
  <si>
    <t>舒尔电子（苏州）有限公司</t>
  </si>
  <si>
    <t>高德（苏州）电子有限公司</t>
  </si>
  <si>
    <t>格里森齿轮科技（苏州）有限责任公司</t>
  </si>
  <si>
    <t>帕玛斯韦奇航空部件（苏州）有限公司</t>
  </si>
  <si>
    <t>赛峰起落架系统（苏州）有限公司</t>
  </si>
  <si>
    <t>普美航空制造（苏州）有限公司</t>
  </si>
  <si>
    <t>英特诺物流机械（苏州）有限公司</t>
  </si>
  <si>
    <t>万通（苏州）定量阀系统有限公司</t>
  </si>
  <si>
    <t>博思格钢铁（苏州）有限公司</t>
  </si>
  <si>
    <t>卫材（中国）药业有限公司</t>
  </si>
  <si>
    <t>横河电机（苏州）有限公司</t>
  </si>
  <si>
    <t>沛嘉医疗科技（苏州）有限公司</t>
  </si>
  <si>
    <t>莹特丽科技（苏州工业园区）有限公司</t>
  </si>
  <si>
    <t>日立仪器（苏州）有限公司</t>
  </si>
  <si>
    <t>参天制药（中国）有限公司</t>
  </si>
  <si>
    <t>大同电工(苏州)有限公司</t>
  </si>
  <si>
    <t>苏州亦崴电子科技有限公司</t>
  </si>
  <si>
    <t>卓越（苏州）自动化设备有限公司</t>
  </si>
  <si>
    <t>儒拉玛特自动化技术（苏州）有限公司</t>
  </si>
  <si>
    <t>斯凯菲尔电子（苏州）有限公司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</si>
</sst>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0_);[Red]\(0\)"/>
    <numFmt numFmtId="179" formatCode="0.0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黑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1" fillId="23" borderId="1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6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5" fillId="2" borderId="4" xfId="0" applyFont="1" applyFill="1" applyBorder="1">
      <alignment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2" fontId="5" fillId="0" borderId="4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>
      <alignment vertical="center"/>
    </xf>
    <xf numFmtId="1" fontId="5" fillId="2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>
      <alignment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8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>
      <alignment vertical="center"/>
    </xf>
    <xf numFmtId="177" fontId="5" fillId="2" borderId="4" xfId="0" applyNumberFormat="1" applyFont="1" applyFill="1" applyBorder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10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179" fontId="5" fillId="0" borderId="4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0" fontId="5" fillId="2" borderId="4" xfId="0" applyNumberFormat="1" applyFont="1" applyFill="1" applyBorder="1">
      <alignment vertical="center"/>
    </xf>
    <xf numFmtId="176" fontId="0" fillId="2" borderId="0" xfId="0" applyNumberFormat="1" applyFill="1">
      <alignment vertical="center"/>
    </xf>
    <xf numFmtId="10" fontId="5" fillId="0" borderId="4" xfId="0" applyNumberFormat="1" applyFont="1" applyBorder="1">
      <alignment vertical="center"/>
    </xf>
    <xf numFmtId="2" fontId="5" fillId="2" borderId="4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a\Documents\ALLDATA\A&#39118;&#20113;&#31185;&#25216;\26%202021&#22253;&#21306;&#25216;&#25913;\&#26032;&#24314;&#25991;&#20214;&#22841;\&#27719;&#24635;&#34920;\&#12304;&#25216;&#26415;&#25913;&#36896;&#12305;&#25216;&#25913;&#35780;&#20998;&#34920;-&#20250;&#35745;&#26680;&#23545;&#21518;v1.0-202111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苏州工业园区工业企业技术改造经济效益表"/>
      <sheetName val="会计审计金额"/>
      <sheetName val="经济效益"/>
      <sheetName val="智能化效益"/>
      <sheetName val="综合素质认定"/>
      <sheetName val="企业综合评价得分及奖补"/>
      <sheetName val="项目纳统比对表"/>
      <sheetName val="【扣减】省技改综合奖补"/>
      <sheetName val="【扣减】省转型升级"/>
      <sheetName val="【扣减】节能改造项目奖补"/>
      <sheetName val="【扣减】人工智能奖补"/>
      <sheetName val="【扣减】科创委"/>
      <sheetName val="【扣减】投促委"/>
      <sheetName val="奖补比例"/>
    </sheetNames>
    <sheetDataSet>
      <sheetData sheetId="0">
        <row r="4">
          <cell r="B4" t="str">
            <v>SEW-传动设备(苏州)有限公司</v>
          </cell>
          <cell r="C4" t="str">
            <v>91320594730135548U</v>
          </cell>
        </row>
        <row r="4">
          <cell r="AJ4">
            <v>1e-6</v>
          </cell>
        </row>
        <row r="4">
          <cell r="AM4">
            <v>0</v>
          </cell>
          <cell r="AN4">
            <v>0</v>
          </cell>
        </row>
        <row r="5">
          <cell r="B5" t="str">
            <v>SEW-电机(苏州)有限公司</v>
          </cell>
          <cell r="C5" t="str">
            <v>91320594759661656F</v>
          </cell>
        </row>
        <row r="5">
          <cell r="AJ5">
            <v>7597.02</v>
          </cell>
        </row>
        <row r="5">
          <cell r="AM5">
            <v>188.51</v>
          </cell>
          <cell r="AN5">
            <v>0.0248136769417482</v>
          </cell>
        </row>
        <row r="6">
          <cell r="B6" t="str">
            <v>艾利（苏州）有限公司</v>
          </cell>
          <cell r="C6" t="str">
            <v>91320594769869813E</v>
          </cell>
        </row>
        <row r="6">
          <cell r="AJ6">
            <v>704.87</v>
          </cell>
        </row>
        <row r="6">
          <cell r="AM6">
            <v>0</v>
          </cell>
          <cell r="AN6">
            <v>0</v>
          </cell>
        </row>
        <row r="7">
          <cell r="B7" t="str">
            <v>艾默生环境优化技术（苏州）有限公司</v>
          </cell>
          <cell r="C7" t="str">
            <v>9132059460820727XQ</v>
          </cell>
        </row>
        <row r="7">
          <cell r="AJ7">
            <v>3708.31</v>
          </cell>
        </row>
        <row r="7">
          <cell r="AM7">
            <v>358.66</v>
          </cell>
          <cell r="AN7">
            <v>0.096717911932929</v>
          </cell>
        </row>
        <row r="8">
          <cell r="B8" t="str">
            <v>爱发科电子材料（苏州）有限公司</v>
          </cell>
          <cell r="C8" t="str">
            <v>91320594687174022W</v>
          </cell>
        </row>
        <row r="8">
          <cell r="AJ8">
            <v>745.45</v>
          </cell>
        </row>
        <row r="8">
          <cell r="AM8">
            <v>14.35</v>
          </cell>
          <cell r="AN8">
            <v>0.0192501173787645</v>
          </cell>
        </row>
        <row r="9">
          <cell r="B9" t="str">
            <v>安波福电子（苏州）有限公司</v>
          </cell>
          <cell r="C9" t="str">
            <v>9132059475393991XQ</v>
          </cell>
        </row>
        <row r="9">
          <cell r="AJ9">
            <v>7028.94</v>
          </cell>
        </row>
        <row r="9">
          <cell r="AM9">
            <v>2305.16</v>
          </cell>
          <cell r="AN9">
            <v>0.327952721178442</v>
          </cell>
        </row>
        <row r="10">
          <cell r="B10" t="str">
            <v>安拓锐高新测试技术（苏州）有限公司</v>
          </cell>
          <cell r="C10" t="str">
            <v>913205947923058131</v>
          </cell>
        </row>
        <row r="10">
          <cell r="AJ10">
            <v>963.52</v>
          </cell>
        </row>
        <row r="10">
          <cell r="AM10">
            <v>0</v>
          </cell>
          <cell r="AN10">
            <v>0</v>
          </cell>
        </row>
        <row r="11">
          <cell r="B11" t="str">
            <v>安特（苏州）精密机械有限公司</v>
          </cell>
          <cell r="C11" t="str">
            <v>91320594608236716P</v>
          </cell>
        </row>
        <row r="11">
          <cell r="AJ11">
            <v>1069.47</v>
          </cell>
        </row>
        <row r="11">
          <cell r="AM11">
            <v>356.58</v>
          </cell>
          <cell r="AN11">
            <v>0.33341748716654</v>
          </cell>
        </row>
        <row r="12">
          <cell r="B12" t="str">
            <v>百得（苏州）电动工具有限公司</v>
          </cell>
          <cell r="C12" t="str">
            <v>91320594608205418E</v>
          </cell>
        </row>
        <row r="12">
          <cell r="AJ12">
            <v>2102.41</v>
          </cell>
        </row>
        <row r="12">
          <cell r="AM12">
            <v>21.12</v>
          </cell>
          <cell r="AN12">
            <v>0.0100456143188056</v>
          </cell>
        </row>
        <row r="13">
          <cell r="B13" t="str">
            <v>百得（苏州）精密制造有限公司</v>
          </cell>
          <cell r="C13" t="str">
            <v>91320594789949394L</v>
          </cell>
        </row>
        <row r="13">
          <cell r="AJ13">
            <v>512.03</v>
          </cell>
        </row>
        <row r="13">
          <cell r="AM13">
            <v>308.41</v>
          </cell>
          <cell r="AN13">
            <v>0.602327988594418</v>
          </cell>
        </row>
        <row r="14">
          <cell r="B14" t="str">
            <v>百得（苏州）科技有限公司</v>
          </cell>
          <cell r="C14" t="str">
            <v>913205947439059510</v>
          </cell>
        </row>
        <row r="14">
          <cell r="AJ14">
            <v>3889.14</v>
          </cell>
        </row>
        <row r="14">
          <cell r="AM14">
            <v>1518.69</v>
          </cell>
          <cell r="AN14">
            <v>0.390495070889708</v>
          </cell>
        </row>
        <row r="15">
          <cell r="B15" t="str">
            <v>佰电科技（苏州）有限公司</v>
          </cell>
          <cell r="C15" t="str">
            <v>9132059473829931XX</v>
          </cell>
        </row>
        <row r="15">
          <cell r="AJ15">
            <v>879.31</v>
          </cell>
        </row>
        <row r="15">
          <cell r="AM15">
            <v>38.62</v>
          </cell>
          <cell r="AN15">
            <v>0.0439208015375692</v>
          </cell>
        </row>
        <row r="16">
          <cell r="B16" t="str">
            <v>宝时得科技（中国）有限公司</v>
          </cell>
          <cell r="C16" t="str">
            <v>91320594739577318W</v>
          </cell>
        </row>
        <row r="16">
          <cell r="AJ16">
            <v>563.19</v>
          </cell>
        </row>
        <row r="16">
          <cell r="AM16">
            <v>94.7</v>
          </cell>
          <cell r="AN16">
            <v>0.168149292423516</v>
          </cell>
        </row>
        <row r="17">
          <cell r="B17" t="str">
            <v>贝朗医疗（苏州）有限公司</v>
          </cell>
          <cell r="C17" t="str">
            <v>91320594753217757D</v>
          </cell>
        </row>
        <row r="17">
          <cell r="AJ17">
            <v>2184</v>
          </cell>
        </row>
        <row r="17">
          <cell r="AM17">
            <v>0</v>
          </cell>
          <cell r="AN17">
            <v>0</v>
          </cell>
        </row>
        <row r="18">
          <cell r="B18" t="str">
            <v>博瑞制药(苏州)有限公司</v>
          </cell>
          <cell r="C18" t="str">
            <v>9132059455378057X2</v>
          </cell>
        </row>
        <row r="18">
          <cell r="AJ18">
            <v>777.45</v>
          </cell>
        </row>
        <row r="18">
          <cell r="AM18">
            <v>186.93</v>
          </cell>
          <cell r="AN18">
            <v>0.240439899672005</v>
          </cell>
        </row>
        <row r="19">
          <cell r="B19" t="str">
            <v>博世汽车部件（苏州）有限公司</v>
          </cell>
          <cell r="C19" t="str">
            <v>91320594716805103D</v>
          </cell>
        </row>
        <row r="19">
          <cell r="AJ19">
            <v>12198.49</v>
          </cell>
        </row>
        <row r="19">
          <cell r="AM19">
            <v>0</v>
          </cell>
          <cell r="AN19">
            <v>0</v>
          </cell>
        </row>
        <row r="20">
          <cell r="B20" t="str">
            <v>博思格钢铁（苏州）有限公司</v>
          </cell>
          <cell r="C20" t="str">
            <v>91320594756431572G</v>
          </cell>
        </row>
        <row r="20">
          <cell r="AJ20">
            <v>629.37</v>
          </cell>
        </row>
        <row r="20">
          <cell r="AM20">
            <v>38</v>
          </cell>
          <cell r="AN20">
            <v>0.0603778381556159</v>
          </cell>
        </row>
        <row r="21">
          <cell r="B21" t="str">
            <v>参天制药（中国）有限公司</v>
          </cell>
          <cell r="C21" t="str">
            <v>91320594778675877J</v>
          </cell>
        </row>
        <row r="21">
          <cell r="AJ21">
            <v>2370.59</v>
          </cell>
        </row>
        <row r="21">
          <cell r="AM21">
            <v>0</v>
          </cell>
          <cell r="AN21">
            <v>0</v>
          </cell>
        </row>
        <row r="22">
          <cell r="B22" t="str">
            <v>大金机电设备（苏州）有限公司</v>
          </cell>
          <cell r="C22" t="str">
            <v>91320594755855023J</v>
          </cell>
        </row>
        <row r="22">
          <cell r="AJ22">
            <v>1568.39</v>
          </cell>
        </row>
        <row r="22">
          <cell r="AM22">
            <v>165.55</v>
          </cell>
          <cell r="AN22">
            <v>0.10555410325238</v>
          </cell>
        </row>
        <row r="23">
          <cell r="B23" t="str">
            <v>大金空调（苏州）有限公司</v>
          </cell>
          <cell r="C23" t="str">
            <v>91320594586672794Y</v>
          </cell>
        </row>
        <row r="23">
          <cell r="AJ23">
            <v>4351.14</v>
          </cell>
        </row>
        <row r="23">
          <cell r="AM23">
            <v>0</v>
          </cell>
          <cell r="AN23">
            <v>0</v>
          </cell>
        </row>
        <row r="24">
          <cell r="B24" t="str">
            <v>大金制冷（苏州）有限公司</v>
          </cell>
          <cell r="C24" t="str">
            <v>91320594666363721D</v>
          </cell>
        </row>
        <row r="24">
          <cell r="AJ24">
            <v>609.59</v>
          </cell>
        </row>
        <row r="24">
          <cell r="AM24">
            <v>11.010865</v>
          </cell>
          <cell r="AN24">
            <v>0.0180627388900737</v>
          </cell>
        </row>
        <row r="25">
          <cell r="B25" t="str">
            <v>大同电工(苏州)有限公司</v>
          </cell>
          <cell r="C25" t="str">
            <v>91320594754637956M</v>
          </cell>
        </row>
        <row r="25">
          <cell r="AJ25">
            <v>1030.484656</v>
          </cell>
        </row>
        <row r="25">
          <cell r="AM25">
            <v>0</v>
          </cell>
          <cell r="AN25">
            <v>0</v>
          </cell>
        </row>
        <row r="26">
          <cell r="B26" t="str">
            <v>大同精密金属（苏州）有限公司</v>
          </cell>
          <cell r="C26" t="str">
            <v>913205947424737983</v>
          </cell>
        </row>
        <row r="26">
          <cell r="AJ26">
            <v>2497.07</v>
          </cell>
        </row>
        <row r="26">
          <cell r="AM26">
            <v>0</v>
          </cell>
          <cell r="AN26">
            <v>0</v>
          </cell>
        </row>
        <row r="27">
          <cell r="B27" t="str">
            <v>德莎（苏州）胶带技术有限公司</v>
          </cell>
          <cell r="C27" t="str">
            <v>91320594761504668U</v>
          </cell>
        </row>
        <row r="27">
          <cell r="AJ27">
            <v>4945.33</v>
          </cell>
        </row>
        <row r="27">
          <cell r="AM27">
            <v>0</v>
          </cell>
          <cell r="AN27">
            <v>0</v>
          </cell>
        </row>
        <row r="28">
          <cell r="B28" t="str">
            <v>恩德斯豪斯流量仪表技术（中国）有限公司</v>
          </cell>
          <cell r="C28" t="str">
            <v>913205947424731302</v>
          </cell>
        </row>
        <row r="28">
          <cell r="AJ28">
            <v>845.03</v>
          </cell>
        </row>
        <row r="28">
          <cell r="AM28">
            <v>3.17</v>
          </cell>
          <cell r="AN28">
            <v>0.00375134610605541</v>
          </cell>
        </row>
        <row r="29">
          <cell r="B29" t="str">
            <v>飞比达电子元器件（苏州）有限公司</v>
          </cell>
          <cell r="C29" t="str">
            <v>91320594768276530J</v>
          </cell>
        </row>
        <row r="29">
          <cell r="AJ29">
            <v>587.75</v>
          </cell>
        </row>
        <row r="29">
          <cell r="AM29">
            <v>30.33</v>
          </cell>
          <cell r="AN29">
            <v>0.0516035729476818</v>
          </cell>
        </row>
        <row r="30">
          <cell r="B30" t="str">
            <v>高德（苏州）电子有限公司</v>
          </cell>
          <cell r="C30" t="str">
            <v>91320594608207413D</v>
          </cell>
        </row>
        <row r="30">
          <cell r="AJ30">
            <v>761.12</v>
          </cell>
        </row>
        <row r="30">
          <cell r="AM30">
            <v>0</v>
          </cell>
          <cell r="AN30">
            <v>0</v>
          </cell>
        </row>
        <row r="31">
          <cell r="B31" t="str">
            <v>格里森齿轮科技（苏州）有限责任公司</v>
          </cell>
          <cell r="C31" t="str">
            <v>913205947933405737</v>
          </cell>
        </row>
        <row r="31">
          <cell r="AJ31">
            <v>2120.42</v>
          </cell>
        </row>
        <row r="31">
          <cell r="AM31">
            <v>0</v>
          </cell>
          <cell r="AN31">
            <v>0</v>
          </cell>
        </row>
        <row r="32">
          <cell r="B32" t="str">
            <v>广濑电机（苏州）有限公司</v>
          </cell>
          <cell r="C32" t="str">
            <v>91320594662732286R</v>
          </cell>
        </row>
        <row r="32">
          <cell r="AJ32">
            <v>1364</v>
          </cell>
        </row>
        <row r="32">
          <cell r="AM32">
            <v>62.98</v>
          </cell>
          <cell r="AN32">
            <v>0.0461730205278592</v>
          </cell>
        </row>
        <row r="33">
          <cell r="B33" t="str">
            <v>豪梅特航空机件(苏州)有限公司</v>
          </cell>
          <cell r="C33" t="str">
            <v>91320594762849502E</v>
          </cell>
        </row>
        <row r="33">
          <cell r="AJ33">
            <v>5816.19</v>
          </cell>
        </row>
        <row r="33">
          <cell r="AM33">
            <v>103.2</v>
          </cell>
          <cell r="AN33">
            <v>0.0177435744017991</v>
          </cell>
        </row>
        <row r="34">
          <cell r="B34" t="str">
            <v>和铂医药（苏州）有限公司</v>
          </cell>
          <cell r="C34" t="str">
            <v>91320594MA1X67BM08</v>
          </cell>
        </row>
        <row r="34">
          <cell r="AJ34">
            <v>1e-6</v>
          </cell>
        </row>
        <row r="34">
          <cell r="AM34">
            <v>0</v>
          </cell>
          <cell r="AN34">
            <v>0</v>
          </cell>
        </row>
        <row r="35">
          <cell r="B35" t="str">
            <v>横河电机（苏州）有限公司</v>
          </cell>
          <cell r="C35" t="str">
            <v>91320594742473229J</v>
          </cell>
        </row>
        <row r="35">
          <cell r="AJ35">
            <v>692.45</v>
          </cell>
        </row>
        <row r="35">
          <cell r="AM35">
            <v>14</v>
          </cell>
          <cell r="AN35">
            <v>0.0202180662863745</v>
          </cell>
        </row>
        <row r="36">
          <cell r="B36" t="str">
            <v>宏利科技（苏州）有限公司</v>
          </cell>
          <cell r="C36" t="str">
            <v>913205947462400518</v>
          </cell>
        </row>
        <row r="36">
          <cell r="AJ36">
            <v>1195.81</v>
          </cell>
        </row>
        <row r="36">
          <cell r="AM36">
            <v>9.74</v>
          </cell>
          <cell r="AN36">
            <v>0.00814510666410216</v>
          </cell>
        </row>
        <row r="37">
          <cell r="B37" t="str">
            <v>基美电子（苏州）有限公司</v>
          </cell>
          <cell r="C37" t="str">
            <v>91320594746239755M</v>
          </cell>
        </row>
        <row r="37">
          <cell r="AJ37">
            <v>5387.89</v>
          </cell>
        </row>
        <row r="37">
          <cell r="AM37">
            <v>0</v>
          </cell>
          <cell r="AN37">
            <v>0</v>
          </cell>
        </row>
        <row r="38">
          <cell r="B38" t="str">
            <v>嘉盛半导体（苏州）有限公司</v>
          </cell>
          <cell r="C38" t="str">
            <v>91320594735739957U</v>
          </cell>
        </row>
        <row r="38">
          <cell r="AJ38">
            <v>16978.27</v>
          </cell>
        </row>
        <row r="38">
          <cell r="AM38">
            <v>849.2</v>
          </cell>
          <cell r="AN38">
            <v>0.0500168745107717</v>
          </cell>
        </row>
        <row r="39">
          <cell r="B39" t="str">
            <v>江天精密制造科技（苏州）有限公司</v>
          </cell>
          <cell r="C39" t="str">
            <v>913205945592752836</v>
          </cell>
        </row>
        <row r="39">
          <cell r="AJ39">
            <v>2490.58</v>
          </cell>
        </row>
        <row r="39">
          <cell r="AM39">
            <v>197.85</v>
          </cell>
          <cell r="AN39">
            <v>0.0794393273855889</v>
          </cell>
        </row>
        <row r="40">
          <cell r="B40" t="str">
            <v>皆可博（苏州）车辆控制系统有限公司</v>
          </cell>
          <cell r="C40" t="str">
            <v>91320594673042854G</v>
          </cell>
        </row>
        <row r="40">
          <cell r="AJ40">
            <v>1626.09</v>
          </cell>
        </row>
        <row r="40">
          <cell r="AM40">
            <v>0</v>
          </cell>
          <cell r="AN40">
            <v>0</v>
          </cell>
        </row>
        <row r="41">
          <cell r="B41" t="str">
            <v>杰纬特科技(苏州)有限公司</v>
          </cell>
          <cell r="C41" t="str">
            <v>91320594MA1TARA07U</v>
          </cell>
        </row>
        <row r="41">
          <cell r="AJ41">
            <v>1340.94</v>
          </cell>
        </row>
        <row r="41">
          <cell r="AM41">
            <v>0</v>
          </cell>
          <cell r="AN41">
            <v>0</v>
          </cell>
        </row>
        <row r="42">
          <cell r="B42" t="str">
            <v>京隆科技（苏州）有限公司</v>
          </cell>
          <cell r="C42" t="str">
            <v>913205947424732458</v>
          </cell>
        </row>
        <row r="42">
          <cell r="AJ42">
            <v>45036.7374619956</v>
          </cell>
        </row>
        <row r="42">
          <cell r="AM42">
            <v>180.03</v>
          </cell>
          <cell r="AN42">
            <v>0.00399740323445762</v>
          </cell>
        </row>
        <row r="43">
          <cell r="B43" t="str">
            <v>久保田农业机械（苏州）有限公司</v>
          </cell>
          <cell r="C43" t="str">
            <v>91320594608208459B</v>
          </cell>
        </row>
        <row r="43">
          <cell r="AJ43">
            <v>869.58</v>
          </cell>
        </row>
        <row r="43">
          <cell r="AM43">
            <v>194.61</v>
          </cell>
          <cell r="AN43">
            <v>0.223797695439178</v>
          </cell>
        </row>
        <row r="44">
          <cell r="B44" t="str">
            <v>康德瑞恩电磁科技（中国）有限公司</v>
          </cell>
          <cell r="C44" t="str">
            <v>91320594773759510N</v>
          </cell>
        </row>
        <row r="44">
          <cell r="AJ44">
            <v>2279.11</v>
          </cell>
        </row>
        <row r="44">
          <cell r="AM44">
            <v>0</v>
          </cell>
          <cell r="AN44">
            <v>0</v>
          </cell>
        </row>
        <row r="45">
          <cell r="B45" t="str">
            <v>康美包（苏州）有限公司</v>
          </cell>
          <cell r="C45" t="str">
            <v>913205947382993609</v>
          </cell>
        </row>
        <row r="45">
          <cell r="AJ45">
            <v>1099.46</v>
          </cell>
        </row>
        <row r="45">
          <cell r="AM45">
            <v>0</v>
          </cell>
          <cell r="AN45">
            <v>0</v>
          </cell>
        </row>
        <row r="46">
          <cell r="B46" t="str">
            <v>库力索法半导体（苏州）有限公司</v>
          </cell>
          <cell r="C46" t="str">
            <v>91320594735740069N</v>
          </cell>
        </row>
        <row r="46">
          <cell r="AJ46">
            <v>950.67</v>
          </cell>
        </row>
        <row r="46">
          <cell r="AM46">
            <v>50.17</v>
          </cell>
          <cell r="AN46">
            <v>0.0527733072464683</v>
          </cell>
        </row>
        <row r="47">
          <cell r="B47" t="str">
            <v>快捷半导体（苏州）有限公司</v>
          </cell>
          <cell r="C47" t="str">
            <v>91320594726665781W</v>
          </cell>
        </row>
        <row r="47">
          <cell r="AJ47">
            <v>8639.36</v>
          </cell>
        </row>
        <row r="47">
          <cell r="AM47">
            <v>691.11</v>
          </cell>
          <cell r="AN47">
            <v>0.0799955089265871</v>
          </cell>
        </row>
        <row r="48">
          <cell r="B48" t="str">
            <v>乐家洁具（苏州）有限公司</v>
          </cell>
          <cell r="C48" t="str">
            <v>91320594758957973E</v>
          </cell>
        </row>
        <row r="48">
          <cell r="AJ48">
            <v>527.21</v>
          </cell>
        </row>
        <row r="48">
          <cell r="AM48">
            <v>161.09</v>
          </cell>
          <cell r="AN48">
            <v>0.305551867377326</v>
          </cell>
        </row>
        <row r="49">
          <cell r="B49" t="str">
            <v>力成科技（苏州）有限公司</v>
          </cell>
          <cell r="C49" t="str">
            <v>91320594608199396T</v>
          </cell>
        </row>
        <row r="49">
          <cell r="AJ49">
            <v>2947.5</v>
          </cell>
        </row>
        <row r="49">
          <cell r="AM49">
            <v>0</v>
          </cell>
          <cell r="AN49">
            <v>0</v>
          </cell>
        </row>
        <row r="50">
          <cell r="B50" t="str">
            <v>绿点（苏州）科技有限公司</v>
          </cell>
          <cell r="C50" t="str">
            <v>913205947174653828</v>
          </cell>
        </row>
        <row r="50">
          <cell r="AJ50">
            <v>5125.32</v>
          </cell>
        </row>
        <row r="50">
          <cell r="AM50">
            <v>0</v>
          </cell>
          <cell r="AN50">
            <v>0</v>
          </cell>
        </row>
        <row r="51">
          <cell r="B51" t="str">
            <v>米巴精密零部件（中国）有限公司</v>
          </cell>
          <cell r="C51" t="str">
            <v>91320594778676175U</v>
          </cell>
        </row>
        <row r="51">
          <cell r="AJ51">
            <v>7848.41</v>
          </cell>
        </row>
        <row r="51">
          <cell r="AM51">
            <v>82.38</v>
          </cell>
          <cell r="AN51">
            <v>0.0104963935370349</v>
          </cell>
        </row>
        <row r="52">
          <cell r="B52" t="str">
            <v>摩登纳（中国）自动化设备有限公司</v>
          </cell>
          <cell r="C52" t="str">
            <v>91320594MA1X0HAH81</v>
          </cell>
        </row>
        <row r="52">
          <cell r="AJ52">
            <v>6535.38</v>
          </cell>
        </row>
        <row r="52">
          <cell r="AM52">
            <v>0</v>
          </cell>
          <cell r="AN52">
            <v>0</v>
          </cell>
        </row>
        <row r="53">
          <cell r="B53" t="str">
            <v>牧东光电科技有限公司</v>
          </cell>
          <cell r="C53" t="str">
            <v>91320594676364242F</v>
          </cell>
        </row>
        <row r="53">
          <cell r="AJ53">
            <v>6951.4</v>
          </cell>
        </row>
        <row r="53">
          <cell r="AM53">
            <v>0</v>
          </cell>
          <cell r="AN53">
            <v>0</v>
          </cell>
        </row>
        <row r="54">
          <cell r="B54" t="str">
            <v>耐世特汽车系统（苏州）有限公司</v>
          </cell>
          <cell r="C54" t="str">
            <v>91320594796523981N</v>
          </cell>
        </row>
        <row r="54">
          <cell r="AJ54">
            <v>7339.74995853</v>
          </cell>
        </row>
        <row r="54">
          <cell r="AM54">
            <v>3361.21587296</v>
          </cell>
          <cell r="AN54">
            <v>0.457946918076373</v>
          </cell>
        </row>
        <row r="55">
          <cell r="B55" t="str">
            <v>欧瑞康巴尔查斯涂层（苏州）有限公司</v>
          </cell>
          <cell r="C55" t="str">
            <v>91320594752733354N</v>
          </cell>
        </row>
        <row r="55">
          <cell r="AJ55">
            <v>2243.13</v>
          </cell>
        </row>
        <row r="55">
          <cell r="AM55">
            <v>0</v>
          </cell>
          <cell r="AN55">
            <v>0</v>
          </cell>
        </row>
        <row r="56">
          <cell r="B56" t="str">
            <v>欧文斯科宁金属技术（苏州）有限公司</v>
          </cell>
          <cell r="C56" t="str">
            <v>91320594783360562G</v>
          </cell>
        </row>
        <row r="56">
          <cell r="AJ56">
            <v>1410.03</v>
          </cell>
        </row>
        <row r="56">
          <cell r="AM56">
            <v>0</v>
          </cell>
          <cell r="AN56">
            <v>0</v>
          </cell>
        </row>
        <row r="57">
          <cell r="B57" t="str">
            <v>帕玛斯韦奇航空部件（苏州）有限公司</v>
          </cell>
          <cell r="C57" t="str">
            <v>91320594565323798R</v>
          </cell>
        </row>
        <row r="57">
          <cell r="AJ57">
            <v>1257.23</v>
          </cell>
        </row>
        <row r="57">
          <cell r="AM57">
            <v>17.8</v>
          </cell>
          <cell r="AN57">
            <v>0.0141581094946828</v>
          </cell>
        </row>
        <row r="58">
          <cell r="B58" t="str">
            <v>沛嘉医疗科技（苏州）有限公司</v>
          </cell>
          <cell r="C58" t="str">
            <v>91320594061881876J</v>
          </cell>
        </row>
        <row r="58">
          <cell r="AJ58">
            <v>734.5216096726</v>
          </cell>
        </row>
        <row r="58">
          <cell r="AM58">
            <v>5.895</v>
          </cell>
          <cell r="AN58">
            <v>0.0080256318158258</v>
          </cell>
        </row>
        <row r="59">
          <cell r="B59" t="str">
            <v>普美航空制造（苏州）有限公司</v>
          </cell>
          <cell r="C59" t="str">
            <v>913205947589578775</v>
          </cell>
        </row>
        <row r="59">
          <cell r="AJ59">
            <v>1236.18</v>
          </cell>
        </row>
        <row r="59">
          <cell r="AM59">
            <v>0</v>
          </cell>
          <cell r="AN59">
            <v>0</v>
          </cell>
        </row>
        <row r="60">
          <cell r="B60" t="str">
            <v>颀中科技（苏州）有限公司</v>
          </cell>
          <cell r="C60" t="str">
            <v>91320594762849748G</v>
          </cell>
        </row>
        <row r="60">
          <cell r="AJ60">
            <v>58892.15</v>
          </cell>
        </row>
        <row r="60">
          <cell r="AM60">
            <v>0</v>
          </cell>
          <cell r="AN60">
            <v>0</v>
          </cell>
        </row>
        <row r="61">
          <cell r="B61" t="str">
            <v>乔治费歇尔金属成型科技（苏州）有限公司</v>
          </cell>
          <cell r="C61" t="str">
            <v>913205947596616800</v>
          </cell>
        </row>
        <row r="61">
          <cell r="AJ61">
            <v>1660.144213</v>
          </cell>
        </row>
        <row r="61">
          <cell r="AM61">
            <v>16.02566</v>
          </cell>
          <cell r="AN61">
            <v>0.00965317342584382</v>
          </cell>
        </row>
        <row r="62">
          <cell r="B62" t="str">
            <v>青山汽车紧固件（苏州）有限公司</v>
          </cell>
          <cell r="C62" t="str">
            <v>913205947641645314</v>
          </cell>
        </row>
        <row r="62">
          <cell r="AJ62">
            <v>4163</v>
          </cell>
        </row>
        <row r="62">
          <cell r="AM62">
            <v>84.42</v>
          </cell>
          <cell r="AN62">
            <v>0.0202786452077828</v>
          </cell>
        </row>
        <row r="63">
          <cell r="B63" t="str">
            <v>日立安斯泰莫汽车系统(苏州)有限公司</v>
          </cell>
          <cell r="C63" t="str">
            <v>91320594742473181A</v>
          </cell>
        </row>
        <row r="63">
          <cell r="AJ63">
            <v>4399.15</v>
          </cell>
        </row>
        <row r="63">
          <cell r="AM63">
            <v>48.41</v>
          </cell>
          <cell r="AN63">
            <v>0.0110043985769978</v>
          </cell>
        </row>
        <row r="64">
          <cell r="B64" t="str">
            <v>日立仪器（苏州）有限公司</v>
          </cell>
          <cell r="C64" t="str">
            <v>91320594608207536E</v>
          </cell>
        </row>
        <row r="64">
          <cell r="AJ64">
            <v>598.8</v>
          </cell>
        </row>
        <row r="64">
          <cell r="AM64">
            <v>13.4</v>
          </cell>
          <cell r="AN64">
            <v>0.0223780895123581</v>
          </cell>
        </row>
        <row r="65">
          <cell r="B65" t="str">
            <v>儒拉玛特自动化技术（苏州）有限公司</v>
          </cell>
          <cell r="C65" t="str">
            <v>913205947132400989</v>
          </cell>
        </row>
        <row r="65">
          <cell r="AJ65">
            <v>209.66</v>
          </cell>
        </row>
        <row r="65">
          <cell r="AM65">
            <v>0</v>
          </cell>
          <cell r="AN65">
            <v>0</v>
          </cell>
        </row>
        <row r="66">
          <cell r="B66" t="str">
            <v>赛峰飞机发动机（苏州）有限公司</v>
          </cell>
          <cell r="C66" t="str">
            <v>91320594783360781T</v>
          </cell>
        </row>
        <row r="66">
          <cell r="AJ66">
            <v>5029.16</v>
          </cell>
        </row>
        <row r="66">
          <cell r="AM66">
            <v>0</v>
          </cell>
          <cell r="AN66">
            <v>0</v>
          </cell>
        </row>
        <row r="67">
          <cell r="B67" t="str">
            <v>赛峰起落架系统（苏州）有限公司</v>
          </cell>
          <cell r="C67" t="str">
            <v>913205947833604074</v>
          </cell>
        </row>
        <row r="67">
          <cell r="AJ67">
            <v>1708.79</v>
          </cell>
        </row>
        <row r="67">
          <cell r="AM67">
            <v>0</v>
          </cell>
          <cell r="AN67">
            <v>0</v>
          </cell>
        </row>
        <row r="68">
          <cell r="B68" t="str">
            <v>赛卡电子科技（苏州）有限公司</v>
          </cell>
          <cell r="C68" t="str">
            <v>91320594MA1T6QD44H</v>
          </cell>
        </row>
        <row r="68">
          <cell r="AJ68">
            <v>600.71</v>
          </cell>
        </row>
        <row r="68">
          <cell r="AM68">
            <v>96.41</v>
          </cell>
          <cell r="AN68">
            <v>0.160493416124253</v>
          </cell>
        </row>
        <row r="69">
          <cell r="B69" t="str">
            <v>三积瑞科技（苏州）有限公司</v>
          </cell>
          <cell r="C69" t="str">
            <v>91320594735740050R</v>
          </cell>
        </row>
        <row r="69">
          <cell r="AJ69">
            <v>1156.72</v>
          </cell>
        </row>
        <row r="69">
          <cell r="AM69">
            <v>231</v>
          </cell>
          <cell r="AN69">
            <v>0.199702607372571</v>
          </cell>
        </row>
        <row r="70">
          <cell r="B70" t="str">
            <v>三星电子（苏州）半导体有限公司</v>
          </cell>
          <cell r="C70" t="str">
            <v>91320594608197753M</v>
          </cell>
        </row>
        <row r="70">
          <cell r="AJ70">
            <v>8321.86</v>
          </cell>
        </row>
        <row r="70">
          <cell r="AM70">
            <v>0</v>
          </cell>
          <cell r="AN70">
            <v>0</v>
          </cell>
        </row>
        <row r="71">
          <cell r="B71" t="str">
            <v>胜科纳米（苏州）股份有限公司</v>
          </cell>
          <cell r="C71" t="str">
            <v>91320594051861281G</v>
          </cell>
        </row>
        <row r="71">
          <cell r="AJ71">
            <v>1753.04</v>
          </cell>
        </row>
        <row r="71">
          <cell r="AM71">
            <v>191.09</v>
          </cell>
          <cell r="AN71">
            <v>0.109004928581207</v>
          </cell>
        </row>
        <row r="72">
          <cell r="B72" t="str">
            <v>石通瑞吉亚太电子（苏州）有限公司</v>
          </cell>
          <cell r="C72" t="str">
            <v>91320594778676191H</v>
          </cell>
        </row>
        <row r="72">
          <cell r="AJ72">
            <v>3324.76</v>
          </cell>
        </row>
        <row r="72">
          <cell r="AM72">
            <v>296.28</v>
          </cell>
          <cell r="AN72">
            <v>0.0891131991482092</v>
          </cell>
        </row>
        <row r="73">
          <cell r="B73" t="str">
            <v>世达普（苏州）通信设备有限公司</v>
          </cell>
          <cell r="C73" t="str">
            <v>913205947665333539</v>
          </cell>
        </row>
        <row r="73">
          <cell r="AJ73">
            <v>3178.41</v>
          </cell>
        </row>
        <row r="73">
          <cell r="AM73">
            <v>22.22</v>
          </cell>
          <cell r="AN73">
            <v>0.00699091684206883</v>
          </cell>
        </row>
        <row r="74">
          <cell r="B74" t="str">
            <v>舒尔电子（苏州）有限公司</v>
          </cell>
          <cell r="C74" t="str">
            <v>91320594762449867T</v>
          </cell>
        </row>
        <row r="74">
          <cell r="AJ74">
            <v>800.75</v>
          </cell>
        </row>
        <row r="74">
          <cell r="AM74">
            <v>95.31</v>
          </cell>
          <cell r="AN74">
            <v>0.119025913206369</v>
          </cell>
        </row>
        <row r="75">
          <cell r="B75" t="str">
            <v>丝艾产品标识（苏州）有限公司</v>
          </cell>
          <cell r="C75" t="str">
            <v>913205946082293488</v>
          </cell>
        </row>
        <row r="75">
          <cell r="AJ75">
            <v>1531.3646</v>
          </cell>
        </row>
        <row r="75">
          <cell r="AM75">
            <v>0</v>
          </cell>
          <cell r="AN75">
            <v>0</v>
          </cell>
        </row>
        <row r="76">
          <cell r="B76" t="str">
            <v>斯凯菲尔电子（苏州）有限公司</v>
          </cell>
          <cell r="C76" t="str">
            <v>91320594713244603F</v>
          </cell>
        </row>
        <row r="76">
          <cell r="AJ76">
            <v>465</v>
          </cell>
        </row>
        <row r="76">
          <cell r="AM76">
            <v>0</v>
          </cell>
          <cell r="AN76">
            <v>0</v>
          </cell>
        </row>
        <row r="77">
          <cell r="B77" t="str">
            <v>苏州UL美华认证有限公司</v>
          </cell>
          <cell r="C77" t="str">
            <v>9132059471093641XU</v>
          </cell>
        </row>
        <row r="77">
          <cell r="AJ77">
            <v>822.37</v>
          </cell>
        </row>
        <row r="77">
          <cell r="AM77">
            <v>11.1</v>
          </cell>
          <cell r="AN77">
            <v>0.0134975740846578</v>
          </cell>
        </row>
        <row r="78">
          <cell r="B78" t="str">
            <v>苏州阿诺精密切削技术有限公司</v>
          </cell>
          <cell r="C78" t="str">
            <v>9132000073441427XR</v>
          </cell>
        </row>
        <row r="78">
          <cell r="AJ78">
            <v>1723.67</v>
          </cell>
        </row>
        <row r="78">
          <cell r="AM78">
            <v>0</v>
          </cell>
          <cell r="AN78">
            <v>0</v>
          </cell>
        </row>
        <row r="79">
          <cell r="B79" t="str">
            <v>苏州阿诺医疗器械有限公司</v>
          </cell>
          <cell r="C79" t="str">
            <v>91320594MA1WNQ3M38</v>
          </cell>
        </row>
        <row r="79">
          <cell r="AJ79">
            <v>612.416052</v>
          </cell>
        </row>
        <row r="79">
          <cell r="AM79">
            <v>321.182591</v>
          </cell>
          <cell r="AN79">
            <v>0.524451620676984</v>
          </cell>
        </row>
        <row r="80">
          <cell r="B80" t="str">
            <v>苏州碧迪医疗器械有限公司</v>
          </cell>
          <cell r="C80" t="str">
            <v>9132059460819806XN</v>
          </cell>
        </row>
        <row r="80">
          <cell r="AJ80">
            <v>3000.5</v>
          </cell>
        </row>
        <row r="80">
          <cell r="AM80">
            <v>0</v>
          </cell>
          <cell r="AN80">
            <v>0</v>
          </cell>
        </row>
        <row r="81">
          <cell r="B81" t="str">
            <v>苏州春兴精工股份有限公司</v>
          </cell>
          <cell r="C81" t="str">
            <v>91320000832592061P</v>
          </cell>
        </row>
        <row r="81">
          <cell r="AJ81">
            <v>663.64</v>
          </cell>
        </row>
        <row r="81">
          <cell r="AM81">
            <v>0</v>
          </cell>
          <cell r="AN81">
            <v>0</v>
          </cell>
        </row>
        <row r="82">
          <cell r="B82" t="str">
            <v>苏州德斯倍电子有限公司</v>
          </cell>
          <cell r="C82" t="str">
            <v>91320594MA1Y79R715</v>
          </cell>
        </row>
        <row r="82">
          <cell r="AJ82">
            <v>1787.17</v>
          </cell>
        </row>
        <row r="82">
          <cell r="AM82">
            <v>590.98</v>
          </cell>
          <cell r="AN82">
            <v>0.330679230291466</v>
          </cell>
        </row>
        <row r="83">
          <cell r="B83" t="str">
            <v>苏州东辉光学有限公司</v>
          </cell>
          <cell r="C83" t="str">
            <v>91320594672010084A</v>
          </cell>
        </row>
        <row r="83">
          <cell r="AJ83">
            <v>961.26</v>
          </cell>
        </row>
        <row r="83">
          <cell r="AM83">
            <v>13.39</v>
          </cell>
          <cell r="AN83">
            <v>0.0139296340220128</v>
          </cell>
        </row>
        <row r="84">
          <cell r="B84" t="str">
            <v>苏州恩都法汽车系统有限公司</v>
          </cell>
          <cell r="C84" t="str">
            <v>91320594MA1MPXL923</v>
          </cell>
        </row>
        <row r="84">
          <cell r="AJ84">
            <v>546.01</v>
          </cell>
        </row>
        <row r="84">
          <cell r="AM84">
            <v>187.51</v>
          </cell>
          <cell r="AN84">
            <v>0.343418618706617</v>
          </cell>
        </row>
        <row r="85">
          <cell r="B85" t="str">
            <v>苏州富莱克精密工具有限公司</v>
          </cell>
          <cell r="C85" t="str">
            <v>91320594672023221K</v>
          </cell>
        </row>
        <row r="85">
          <cell r="AJ85">
            <v>551.96</v>
          </cell>
        </row>
        <row r="85">
          <cell r="AM85">
            <v>0</v>
          </cell>
          <cell r="AN85">
            <v>0</v>
          </cell>
        </row>
        <row r="86">
          <cell r="B86" t="str">
            <v>苏州工业园区久泰精密电子有限公司</v>
          </cell>
          <cell r="C86" t="str">
            <v>9132059474624006X0</v>
          </cell>
        </row>
        <row r="86">
          <cell r="AJ86">
            <v>3601.35</v>
          </cell>
        </row>
        <row r="86">
          <cell r="AM86">
            <v>0</v>
          </cell>
          <cell r="AN86">
            <v>0</v>
          </cell>
        </row>
        <row r="87">
          <cell r="B87" t="str">
            <v>苏州工业园区蓝天燃气热电有限公司</v>
          </cell>
          <cell r="C87" t="str">
            <v>913205947558549871</v>
          </cell>
        </row>
        <row r="87">
          <cell r="AJ87">
            <v>1252.87</v>
          </cell>
        </row>
        <row r="87">
          <cell r="AM87">
            <v>24.37</v>
          </cell>
          <cell r="AN87">
            <v>0.0194513397239937</v>
          </cell>
        </row>
        <row r="88">
          <cell r="B88" t="str">
            <v>苏州工业园区星德胜电机有限公司</v>
          </cell>
          <cell r="C88" t="str">
            <v>9132059476827691X1</v>
          </cell>
        </row>
        <row r="88">
          <cell r="AJ88">
            <v>1570.75</v>
          </cell>
        </row>
        <row r="88">
          <cell r="AM88">
            <v>0</v>
          </cell>
          <cell r="AN88">
            <v>0</v>
          </cell>
        </row>
        <row r="89">
          <cell r="B89" t="str">
            <v>苏州恒瑞宏远医疗科技有限公司</v>
          </cell>
          <cell r="C89" t="str">
            <v>91320594MA1X6PHN6H</v>
          </cell>
        </row>
        <row r="89">
          <cell r="AJ89">
            <v>1627.05</v>
          </cell>
        </row>
        <row r="89">
          <cell r="AM89">
            <v>0</v>
          </cell>
          <cell r="AN89">
            <v>0</v>
          </cell>
        </row>
        <row r="90">
          <cell r="B90" t="str">
            <v>苏州华星光电技术有限公司</v>
          </cell>
          <cell r="C90" t="str">
            <v>91320594717884886K</v>
          </cell>
        </row>
        <row r="90">
          <cell r="AJ90">
            <v>6483.89</v>
          </cell>
        </row>
        <row r="90">
          <cell r="AM90">
            <v>0</v>
          </cell>
          <cell r="AN90">
            <v>0</v>
          </cell>
        </row>
        <row r="91">
          <cell r="B91" t="str">
            <v>苏州华星光电显示有限公司</v>
          </cell>
          <cell r="C91" t="str">
            <v>91320594742473456P</v>
          </cell>
        </row>
        <row r="91">
          <cell r="AJ91">
            <v>11677.17</v>
          </cell>
        </row>
        <row r="91">
          <cell r="AM91">
            <v>1296.94</v>
          </cell>
          <cell r="AN91">
            <v>0.111066294316174</v>
          </cell>
        </row>
        <row r="92">
          <cell r="B92" t="str">
            <v>苏州华兴源创科技股份有限公司</v>
          </cell>
          <cell r="C92" t="str">
            <v>91320594776412379N</v>
          </cell>
        </row>
        <row r="92">
          <cell r="AJ92">
            <v>545.08</v>
          </cell>
        </row>
        <row r="92">
          <cell r="AM92">
            <v>16.92</v>
          </cell>
          <cell r="AN92">
            <v>0.0310413150363249</v>
          </cell>
        </row>
        <row r="93">
          <cell r="B93" t="str">
            <v>苏州吉恒纳米科技有限公司</v>
          </cell>
          <cell r="C93" t="str">
            <v>91320594338895913L</v>
          </cell>
        </row>
        <row r="93">
          <cell r="AJ93">
            <v>941.41</v>
          </cell>
        </row>
        <row r="93">
          <cell r="AM93">
            <v>19.77</v>
          </cell>
          <cell r="AN93">
            <v>0.0210004142722087</v>
          </cell>
        </row>
        <row r="94">
          <cell r="B94" t="str">
            <v>苏州晶方半导体科技股份有限公司</v>
          </cell>
          <cell r="C94" t="str">
            <v>913200007746765307</v>
          </cell>
        </row>
        <row r="94">
          <cell r="AJ94">
            <v>3717.37</v>
          </cell>
        </row>
        <row r="94">
          <cell r="AM94">
            <v>781.238936</v>
          </cell>
          <cell r="AN94">
            <v>0.210159046853017</v>
          </cell>
        </row>
        <row r="95">
          <cell r="B95" t="str">
            <v>苏州晶湛半导体有限公司</v>
          </cell>
          <cell r="C95" t="str">
            <v>91320594592520797R</v>
          </cell>
        </row>
        <row r="95">
          <cell r="AJ95">
            <v>2597.03</v>
          </cell>
        </row>
        <row r="95">
          <cell r="AM95">
            <v>18</v>
          </cell>
          <cell r="AN95">
            <v>0.00693099425112532</v>
          </cell>
        </row>
        <row r="96">
          <cell r="B96" t="str">
            <v>苏州卡利肯新光讯科技有限公司</v>
          </cell>
          <cell r="C96" t="str">
            <v>91320594774676506M</v>
          </cell>
        </row>
        <row r="96">
          <cell r="AJ96">
            <v>552.81</v>
          </cell>
        </row>
        <row r="96">
          <cell r="AM96">
            <v>21.54</v>
          </cell>
          <cell r="AN96">
            <v>0.0389645628697021</v>
          </cell>
        </row>
        <row r="97">
          <cell r="B97" t="str">
            <v>苏州立昂新材料有限公司</v>
          </cell>
          <cell r="C97" t="str">
            <v>91320594339264750C</v>
          </cell>
        </row>
        <row r="97">
          <cell r="AJ97">
            <v>682.74</v>
          </cell>
        </row>
        <row r="97">
          <cell r="AM97">
            <v>272.11</v>
          </cell>
          <cell r="AN97">
            <v>0.398555819199109</v>
          </cell>
        </row>
        <row r="98">
          <cell r="B98" t="str">
            <v>苏州林华医疗器械股份有限公司</v>
          </cell>
          <cell r="C98" t="str">
            <v>91320000608293032F</v>
          </cell>
        </row>
        <row r="98">
          <cell r="AJ98">
            <v>703.43</v>
          </cell>
        </row>
        <row r="98">
          <cell r="AM98">
            <v>15.05</v>
          </cell>
          <cell r="AN98">
            <v>0.0213951636978804</v>
          </cell>
        </row>
        <row r="99">
          <cell r="B99" t="str">
            <v>苏州诺菲纳米科技有限公司</v>
          </cell>
          <cell r="C99" t="str">
            <v>91320594588454723T</v>
          </cell>
        </row>
        <row r="99">
          <cell r="AJ99">
            <v>524.41</v>
          </cell>
        </row>
        <row r="99">
          <cell r="AM99">
            <v>0</v>
          </cell>
          <cell r="AN99">
            <v>0</v>
          </cell>
        </row>
        <row r="100">
          <cell r="B100" t="str">
            <v>苏州浦项科技有限公司</v>
          </cell>
          <cell r="C100" t="str">
            <v>91320594776896609M</v>
          </cell>
        </row>
        <row r="100">
          <cell r="AJ100">
            <v>1917.19</v>
          </cell>
        </row>
        <row r="100">
          <cell r="AM100">
            <v>0</v>
          </cell>
          <cell r="AN100">
            <v>0</v>
          </cell>
        </row>
        <row r="101">
          <cell r="B101" t="str">
            <v>苏州千机智能技术有限公司</v>
          </cell>
          <cell r="C101" t="str">
            <v>91320594346201571H</v>
          </cell>
        </row>
        <row r="101">
          <cell r="AJ101">
            <v>1798.36314</v>
          </cell>
        </row>
        <row r="101">
          <cell r="AM101">
            <v>0</v>
          </cell>
          <cell r="AN101">
            <v>0</v>
          </cell>
        </row>
        <row r="102">
          <cell r="B102" t="str">
            <v>苏州群策科技有限公司</v>
          </cell>
          <cell r="C102" t="str">
            <v>91320594774676792X</v>
          </cell>
        </row>
        <row r="102">
          <cell r="AJ102">
            <v>21410.5</v>
          </cell>
        </row>
        <row r="102">
          <cell r="AM102">
            <v>0</v>
          </cell>
          <cell r="AN102">
            <v>0</v>
          </cell>
        </row>
        <row r="103">
          <cell r="B103" t="str">
            <v>苏州日月新半导体有限公司</v>
          </cell>
          <cell r="C103" t="str">
            <v>91320594728014317G</v>
          </cell>
        </row>
        <row r="103">
          <cell r="AJ103">
            <v>26814</v>
          </cell>
        </row>
        <row r="103">
          <cell r="AM103">
            <v>0</v>
          </cell>
          <cell r="AN103">
            <v>0</v>
          </cell>
        </row>
        <row r="104">
          <cell r="B104" t="str">
            <v>苏州盛迪亚生物医药有限公司</v>
          </cell>
          <cell r="C104" t="str">
            <v>91320594355003673J</v>
          </cell>
        </row>
        <row r="104">
          <cell r="AJ104">
            <v>9387.13</v>
          </cell>
        </row>
        <row r="104">
          <cell r="AM104">
            <v>865.79</v>
          </cell>
          <cell r="AN104">
            <v>0.0922315979431413</v>
          </cell>
        </row>
        <row r="105">
          <cell r="B105" t="str">
            <v>苏州市利来星辰塑业科技有限公司</v>
          </cell>
          <cell r="C105" t="str">
            <v>91320594743127619W</v>
          </cell>
        </row>
        <row r="105">
          <cell r="AJ105">
            <v>844.44</v>
          </cell>
        </row>
        <row r="105">
          <cell r="AM105">
            <v>0</v>
          </cell>
          <cell r="AN105">
            <v>0</v>
          </cell>
        </row>
        <row r="106">
          <cell r="B106" t="str">
            <v>苏州苏试广博环境可靠性实验室有限公司</v>
          </cell>
          <cell r="C106" t="str">
            <v>91320594695503316U</v>
          </cell>
        </row>
        <row r="106">
          <cell r="AJ106">
            <v>2850.63</v>
          </cell>
        </row>
        <row r="106">
          <cell r="AM106">
            <v>2328</v>
          </cell>
          <cell r="AN106">
            <v>0.816661580071774</v>
          </cell>
        </row>
        <row r="107">
          <cell r="B107" t="str">
            <v>苏州通富超威半导体有限公司</v>
          </cell>
          <cell r="C107" t="str">
            <v>91320594759661883L</v>
          </cell>
        </row>
        <row r="107">
          <cell r="AJ107">
            <v>14920.73</v>
          </cell>
        </row>
        <row r="107">
          <cell r="AM107">
            <v>0</v>
          </cell>
          <cell r="AN107">
            <v>0</v>
          </cell>
        </row>
        <row r="108">
          <cell r="B108" t="str">
            <v>苏州万龙电气集团股份有限公司</v>
          </cell>
          <cell r="C108" t="str">
            <v>9132000076827085X5</v>
          </cell>
        </row>
        <row r="108">
          <cell r="AJ108">
            <v>1e-6</v>
          </cell>
        </row>
        <row r="108">
          <cell r="AM108">
            <v>315.15</v>
          </cell>
          <cell r="AN108">
            <v>315150000</v>
          </cell>
        </row>
        <row r="109">
          <cell r="B109" t="str">
            <v>苏州微创关节医疗科技有限公司</v>
          </cell>
          <cell r="C109" t="str">
            <v>9132059433902399XA</v>
          </cell>
        </row>
        <row r="109">
          <cell r="AJ109">
            <v>1944.63</v>
          </cell>
        </row>
        <row r="109">
          <cell r="AM109">
            <v>0</v>
          </cell>
          <cell r="AN109">
            <v>0</v>
          </cell>
        </row>
        <row r="110">
          <cell r="B110" t="str">
            <v>苏州微创脊柱创伤医疗科技有限公司</v>
          </cell>
          <cell r="C110" t="str">
            <v>91320582755087095L</v>
          </cell>
        </row>
        <row r="110">
          <cell r="AJ110">
            <v>512.04</v>
          </cell>
        </row>
        <row r="110">
          <cell r="AM110">
            <v>0</v>
          </cell>
          <cell r="AN110">
            <v>0</v>
          </cell>
        </row>
        <row r="111">
          <cell r="B111" t="str">
            <v>苏州新凯紧固系统有限公司</v>
          </cell>
          <cell r="C111" t="str">
            <v>913205947539393628</v>
          </cell>
        </row>
        <row r="111">
          <cell r="AJ111">
            <v>1358.04</v>
          </cell>
        </row>
        <row r="111">
          <cell r="AM111">
            <v>12.81</v>
          </cell>
          <cell r="AN111">
            <v>0.00943271184943006</v>
          </cell>
        </row>
        <row r="112">
          <cell r="B112" t="str">
            <v>苏州新锐合金工具股份有限公司</v>
          </cell>
          <cell r="C112" t="str">
            <v>9132000077867054XF</v>
          </cell>
        </row>
        <row r="112">
          <cell r="AJ112">
            <v>964.88</v>
          </cell>
        </row>
        <row r="112">
          <cell r="AM112">
            <v>0</v>
          </cell>
          <cell r="AN112">
            <v>0</v>
          </cell>
        </row>
        <row r="113">
          <cell r="B113" t="str">
            <v>苏州星诺奇科技股份有限公司</v>
          </cell>
          <cell r="C113" t="str">
            <v>913200005642769422</v>
          </cell>
        </row>
        <row r="113">
          <cell r="AJ113">
            <v>1070.31</v>
          </cell>
        </row>
        <row r="113">
          <cell r="AM113">
            <v>41.25</v>
          </cell>
          <cell r="AN113">
            <v>0.0385402360063907</v>
          </cell>
        </row>
        <row r="114">
          <cell r="B114" t="str">
            <v>苏州兴胜科半导体材料有限公司</v>
          </cell>
          <cell r="C114" t="str">
            <v>91320594747307756U</v>
          </cell>
        </row>
        <row r="114">
          <cell r="AJ114">
            <v>1033.66</v>
          </cell>
        </row>
        <row r="114">
          <cell r="AM114">
            <v>65.06</v>
          </cell>
          <cell r="AN114">
            <v>0.0629413927210108</v>
          </cell>
        </row>
        <row r="115">
          <cell r="B115" t="str">
            <v>苏州旭创科技有限公司</v>
          </cell>
          <cell r="C115" t="str">
            <v>913205946739170837</v>
          </cell>
        </row>
        <row r="115">
          <cell r="AJ115">
            <v>16292.04</v>
          </cell>
        </row>
        <row r="115">
          <cell r="AM115">
            <v>68</v>
          </cell>
          <cell r="AN115">
            <v>0.00417381739794403</v>
          </cell>
        </row>
        <row r="116">
          <cell r="B116" t="str">
            <v>苏州一光仪器有限公司</v>
          </cell>
          <cell r="C116" t="str">
            <v>91320594716806851B</v>
          </cell>
        </row>
        <row r="116">
          <cell r="AJ116">
            <v>574.9</v>
          </cell>
        </row>
        <row r="116">
          <cell r="AM116">
            <v>0</v>
          </cell>
          <cell r="AN116">
            <v>0</v>
          </cell>
        </row>
        <row r="117">
          <cell r="B117" t="str">
            <v>苏州亦崴电子科技有限公司</v>
          </cell>
          <cell r="C117" t="str">
            <v>91320594088549339X</v>
          </cell>
        </row>
        <row r="117">
          <cell r="AJ117">
            <v>1811.62</v>
          </cell>
        </row>
        <row r="117">
          <cell r="AM117">
            <v>0</v>
          </cell>
          <cell r="AN117">
            <v>0</v>
          </cell>
        </row>
        <row r="118">
          <cell r="B118" t="str">
            <v>苏州益而益电器制造有限公司</v>
          </cell>
          <cell r="C118" t="str">
            <v>91320594784380928B</v>
          </cell>
        </row>
        <row r="118">
          <cell r="AJ118">
            <v>1097.33</v>
          </cell>
        </row>
        <row r="118">
          <cell r="AM118">
            <v>67.3</v>
          </cell>
          <cell r="AN118">
            <v>0.0613306844796005</v>
          </cell>
        </row>
        <row r="119">
          <cell r="B119" t="str">
            <v>苏州震坤科技有限公司</v>
          </cell>
          <cell r="C119" t="str">
            <v>91320594782062547E</v>
          </cell>
        </row>
        <row r="119">
          <cell r="AJ119">
            <v>1117.06</v>
          </cell>
        </row>
        <row r="119">
          <cell r="AM119">
            <v>0</v>
          </cell>
          <cell r="AN119">
            <v>0</v>
          </cell>
        </row>
        <row r="120">
          <cell r="B120" t="str">
            <v>苏州紫翔电子科技有限公司</v>
          </cell>
          <cell r="C120" t="str">
            <v>913205947406994356</v>
          </cell>
        </row>
        <row r="120">
          <cell r="AJ120">
            <v>13173.17</v>
          </cell>
        </row>
        <row r="120">
          <cell r="AM120">
            <v>332.24</v>
          </cell>
          <cell r="AN120">
            <v>0.0252209604825566</v>
          </cell>
        </row>
        <row r="121">
          <cell r="B121" t="str">
            <v>太极半导体（苏州）有限公司</v>
          </cell>
          <cell r="C121" t="str">
            <v>913205940601875249</v>
          </cell>
        </row>
        <row r="121">
          <cell r="AJ121">
            <v>1821.73</v>
          </cell>
        </row>
        <row r="121">
          <cell r="AM121">
            <v>0</v>
          </cell>
          <cell r="AN121">
            <v>0</v>
          </cell>
        </row>
        <row r="122">
          <cell r="B122" t="str">
            <v>特思通管路技术（苏州）有限公司</v>
          </cell>
          <cell r="C122" t="str">
            <v>91320594598553290R</v>
          </cell>
        </row>
        <row r="122">
          <cell r="AJ122">
            <v>584.73</v>
          </cell>
        </row>
        <row r="122">
          <cell r="AM122">
            <v>21.09</v>
          </cell>
          <cell r="AN122">
            <v>0.0360679287876456</v>
          </cell>
        </row>
        <row r="123">
          <cell r="B123" t="str">
            <v>万通（苏州）定量阀系统有限公司</v>
          </cell>
          <cell r="C123" t="str">
            <v>913205946082357212</v>
          </cell>
        </row>
        <row r="123">
          <cell r="AJ123">
            <v>1228.42</v>
          </cell>
        </row>
        <row r="123">
          <cell r="AM123">
            <v>191.56</v>
          </cell>
          <cell r="AN123">
            <v>0.155940150762768</v>
          </cell>
        </row>
        <row r="124">
          <cell r="B124" t="str">
            <v>旺矽科技（苏州）有限公司</v>
          </cell>
          <cell r="C124" t="str">
            <v>91320594MA1PCMQ10H</v>
          </cell>
        </row>
        <row r="124">
          <cell r="AJ124">
            <v>781.34</v>
          </cell>
        </row>
        <row r="124">
          <cell r="AM124">
            <v>87.47</v>
          </cell>
          <cell r="AN124">
            <v>0.111948703509356</v>
          </cell>
        </row>
        <row r="125">
          <cell r="B125" t="str">
            <v>威特立创能科技（苏州）有限公司</v>
          </cell>
          <cell r="C125" t="str">
            <v>91320594753217968W</v>
          </cell>
        </row>
        <row r="125">
          <cell r="AJ125">
            <v>1030.085702</v>
          </cell>
        </row>
        <row r="125">
          <cell r="AM125">
            <v>0</v>
          </cell>
          <cell r="AN125">
            <v>0</v>
          </cell>
        </row>
        <row r="126">
          <cell r="B126" t="str">
            <v>维斯克凡科技（苏州）有限公司</v>
          </cell>
          <cell r="C126" t="str">
            <v>913205946913295177</v>
          </cell>
        </row>
        <row r="126">
          <cell r="AJ126">
            <v>605.99</v>
          </cell>
        </row>
        <row r="126">
          <cell r="AM126">
            <v>8.6</v>
          </cell>
          <cell r="AN126">
            <v>0.0141916533276127</v>
          </cell>
        </row>
        <row r="127">
          <cell r="B127" t="str">
            <v>伟创力电子技术（苏州）有限公司</v>
          </cell>
          <cell r="C127" t="str">
            <v>913205946082381568</v>
          </cell>
        </row>
        <row r="127">
          <cell r="AJ127">
            <v>1839.51</v>
          </cell>
        </row>
        <row r="127">
          <cell r="AM127">
            <v>12.62</v>
          </cell>
          <cell r="AN127">
            <v>0.00686052263918109</v>
          </cell>
        </row>
        <row r="128">
          <cell r="B128" t="str">
            <v>卫材（中国）药业有限公司</v>
          </cell>
          <cell r="C128" t="str">
            <v>91320594608205450R</v>
          </cell>
        </row>
        <row r="128">
          <cell r="AJ128">
            <v>1211.59</v>
          </cell>
        </row>
        <row r="128">
          <cell r="AM128">
            <v>0</v>
          </cell>
          <cell r="AN128">
            <v>0</v>
          </cell>
        </row>
        <row r="129">
          <cell r="B129" t="str">
            <v>矽品科技（苏州）有限公司</v>
          </cell>
          <cell r="C129" t="str">
            <v>91320594733338789U</v>
          </cell>
        </row>
        <row r="129">
          <cell r="AJ129">
            <v>18355.5</v>
          </cell>
        </row>
        <row r="129">
          <cell r="AM129">
            <v>0</v>
          </cell>
          <cell r="AN129">
            <v>0</v>
          </cell>
        </row>
        <row r="130">
          <cell r="B130" t="str">
            <v>信达生物制药（苏州）有限公司</v>
          </cell>
          <cell r="C130" t="str">
            <v>9132059458102064XX</v>
          </cell>
        </row>
        <row r="130">
          <cell r="AJ130">
            <v>2424.06</v>
          </cell>
        </row>
        <row r="130">
          <cell r="AM130">
            <v>9.52</v>
          </cell>
          <cell r="AN130">
            <v>0.00392729552898856</v>
          </cell>
        </row>
        <row r="131">
          <cell r="B131" t="str">
            <v>星崎电机（苏州）有限公司</v>
          </cell>
          <cell r="C131" t="str">
            <v>91320594783360204F</v>
          </cell>
        </row>
        <row r="131">
          <cell r="AJ131">
            <v>1e-6</v>
          </cell>
        </row>
        <row r="131">
          <cell r="AM131">
            <v>0</v>
          </cell>
          <cell r="AN131">
            <v>0</v>
          </cell>
        </row>
        <row r="132">
          <cell r="B132" t="str">
            <v>扬昕科技（苏州）有限公司</v>
          </cell>
          <cell r="C132" t="str">
            <v>913205947589579819</v>
          </cell>
        </row>
        <row r="132">
          <cell r="AJ132">
            <v>1008.77</v>
          </cell>
        </row>
        <row r="132">
          <cell r="AM132">
            <v>56.5</v>
          </cell>
          <cell r="AN132">
            <v>0.0560088027994488</v>
          </cell>
        </row>
        <row r="133">
          <cell r="B133" t="str">
            <v>伊顿电气有限公司</v>
          </cell>
          <cell r="C133" t="str">
            <v>91320594608238244N</v>
          </cell>
        </row>
        <row r="133">
          <cell r="AJ133">
            <v>1305.03</v>
          </cell>
        </row>
        <row r="133">
          <cell r="AM133">
            <v>219.87</v>
          </cell>
          <cell r="AN133">
            <v>0.168478885542861</v>
          </cell>
        </row>
        <row r="134">
          <cell r="B134" t="str">
            <v>伊利苏州乳业有限责任公司</v>
          </cell>
          <cell r="C134" t="str">
            <v>913205947802655190</v>
          </cell>
        </row>
        <row r="134">
          <cell r="AJ134">
            <v>3990.6349999809</v>
          </cell>
        </row>
        <row r="134">
          <cell r="AM134">
            <v>0</v>
          </cell>
          <cell r="AN134">
            <v>0</v>
          </cell>
        </row>
        <row r="135">
          <cell r="B135" t="str">
            <v>英特诺物流机械（苏州）有限公司</v>
          </cell>
          <cell r="C135" t="str">
            <v>91320594738299707F</v>
          </cell>
        </row>
        <row r="135">
          <cell r="AJ135">
            <v>1148.16</v>
          </cell>
        </row>
        <row r="135">
          <cell r="AM135">
            <v>0.94</v>
          </cell>
          <cell r="AN135">
            <v>0.000818701226309922</v>
          </cell>
        </row>
        <row r="136">
          <cell r="B136" t="str">
            <v>莹特丽科技（苏州工业园区）有限公司</v>
          </cell>
          <cell r="C136" t="str">
            <v>9132059477689665XQ</v>
          </cell>
        </row>
        <row r="136">
          <cell r="AJ136">
            <v>650.15</v>
          </cell>
        </row>
        <row r="136">
          <cell r="AM136">
            <v>592.27</v>
          </cell>
          <cell r="AN136">
            <v>0.910974390525263</v>
          </cell>
        </row>
        <row r="137">
          <cell r="B137" t="str">
            <v>友达光电（苏州）有限公司</v>
          </cell>
          <cell r="C137" t="str">
            <v>91320594728739895L</v>
          </cell>
        </row>
        <row r="137">
          <cell r="AJ137">
            <v>13963.14</v>
          </cell>
        </row>
        <row r="137">
          <cell r="AM137">
            <v>2566.3</v>
          </cell>
          <cell r="AN137">
            <v>0.183791038405402</v>
          </cell>
        </row>
        <row r="138">
          <cell r="B138" t="str">
            <v>卓越（苏州）自动化设备有限公司</v>
          </cell>
          <cell r="C138" t="str">
            <v>91320594746240086T</v>
          </cell>
        </row>
        <row r="138">
          <cell r="AJ138">
            <v>136.6</v>
          </cell>
        </row>
        <row r="138">
          <cell r="AM138">
            <v>48.94</v>
          </cell>
          <cell r="AN138">
            <v>0.358272327964861</v>
          </cell>
        </row>
      </sheetData>
      <sheetData sheetId="1"/>
      <sheetData sheetId="2">
        <row r="4">
          <cell r="N4">
            <v>23.699003537862</v>
          </cell>
        </row>
        <row r="5">
          <cell r="N5">
            <v>68.6556842457016</v>
          </cell>
        </row>
        <row r="6">
          <cell r="N6">
            <v>56.6126666726958</v>
          </cell>
        </row>
        <row r="7">
          <cell r="N7">
            <v>53.1028856914368</v>
          </cell>
        </row>
        <row r="8">
          <cell r="N8">
            <v>58.13700081863</v>
          </cell>
        </row>
        <row r="9">
          <cell r="N9">
            <v>61.1456950386546</v>
          </cell>
        </row>
        <row r="10">
          <cell r="N10">
            <v>83.932420576572</v>
          </cell>
        </row>
        <row r="11">
          <cell r="N11">
            <v>87.4053253454291</v>
          </cell>
        </row>
        <row r="12">
          <cell r="N12">
            <v>61</v>
          </cell>
        </row>
        <row r="13">
          <cell r="N13">
            <v>71</v>
          </cell>
        </row>
        <row r="14">
          <cell r="N14">
            <v>86</v>
          </cell>
        </row>
        <row r="15">
          <cell r="N15">
            <v>52.5997829194573</v>
          </cell>
        </row>
        <row r="16">
          <cell r="N16">
            <v>53.7565211615093</v>
          </cell>
        </row>
        <row r="17">
          <cell r="N17">
            <v>48.9793738937426</v>
          </cell>
        </row>
        <row r="18">
          <cell r="N18">
            <v>68</v>
          </cell>
        </row>
        <row r="19">
          <cell r="N19">
            <v>90</v>
          </cell>
        </row>
        <row r="20">
          <cell r="N20">
            <v>45.0710588607035</v>
          </cell>
        </row>
        <row r="21">
          <cell r="N21">
            <v>42.0625937911076</v>
          </cell>
        </row>
        <row r="22">
          <cell r="N22">
            <v>66.2467367659865</v>
          </cell>
        </row>
        <row r="23">
          <cell r="N23">
            <v>46.6136021142448</v>
          </cell>
        </row>
        <row r="24">
          <cell r="N24">
            <v>66.1123677062845</v>
          </cell>
        </row>
        <row r="25">
          <cell r="N25">
            <v>42.9611738511925</v>
          </cell>
        </row>
        <row r="26">
          <cell r="N26">
            <v>68.2149298629528</v>
          </cell>
        </row>
        <row r="27">
          <cell r="N27">
            <v>50</v>
          </cell>
        </row>
        <row r="28">
          <cell r="N28">
            <v>61</v>
          </cell>
        </row>
        <row r="29">
          <cell r="N29">
            <v>48.7353001812843</v>
          </cell>
        </row>
        <row r="30">
          <cell r="N30">
            <v>42.7047162158255</v>
          </cell>
        </row>
        <row r="31">
          <cell r="N31">
            <v>42</v>
          </cell>
        </row>
        <row r="32">
          <cell r="N32">
            <v>81</v>
          </cell>
        </row>
        <row r="33">
          <cell r="N33">
            <v>51.7683716696381</v>
          </cell>
        </row>
        <row r="34">
          <cell r="N34">
            <v>64</v>
          </cell>
        </row>
        <row r="35">
          <cell r="N35">
            <v>40.1258895166453</v>
          </cell>
        </row>
        <row r="36">
          <cell r="N36">
            <v>83.5130640200762</v>
          </cell>
        </row>
        <row r="37">
          <cell r="N37">
            <v>92.5040140410032</v>
          </cell>
        </row>
        <row r="38">
          <cell r="N38">
            <v>87.5081683776727</v>
          </cell>
        </row>
        <row r="39">
          <cell r="N39">
            <v>47</v>
          </cell>
        </row>
        <row r="40">
          <cell r="N40">
            <v>86.364183089684</v>
          </cell>
        </row>
        <row r="41">
          <cell r="N41">
            <v>59</v>
          </cell>
        </row>
        <row r="42">
          <cell r="N42">
            <v>93.8675411401533</v>
          </cell>
        </row>
        <row r="43">
          <cell r="N43">
            <v>63.1122529272381</v>
          </cell>
        </row>
        <row r="44">
          <cell r="N44">
            <v>63.3802097928355</v>
          </cell>
        </row>
        <row r="45">
          <cell r="N45">
            <v>50.0832141533357</v>
          </cell>
        </row>
        <row r="46">
          <cell r="N46">
            <v>55.7839433777499</v>
          </cell>
        </row>
        <row r="47">
          <cell r="N47">
            <v>57.775016769932</v>
          </cell>
        </row>
        <row r="48">
          <cell r="N48">
            <v>81.8105651988604</v>
          </cell>
        </row>
        <row r="49">
          <cell r="N49">
            <v>63.0161657788086</v>
          </cell>
        </row>
        <row r="50">
          <cell r="N50">
            <v>68</v>
          </cell>
        </row>
        <row r="51">
          <cell r="N51">
            <v>78.7986883067245</v>
          </cell>
        </row>
        <row r="52">
          <cell r="N52">
            <v>77</v>
          </cell>
        </row>
        <row r="53">
          <cell r="N53">
            <v>54.4510055920872</v>
          </cell>
        </row>
        <row r="54">
          <cell r="N54">
            <v>60.8470600786359</v>
          </cell>
        </row>
        <row r="55">
          <cell r="N55">
            <v>68</v>
          </cell>
        </row>
        <row r="56">
          <cell r="N56">
            <v>67</v>
          </cell>
        </row>
        <row r="57">
          <cell r="N57">
            <v>42</v>
          </cell>
        </row>
        <row r="58">
          <cell r="N58">
            <v>45</v>
          </cell>
        </row>
        <row r="59">
          <cell r="N59">
            <v>42</v>
          </cell>
        </row>
        <row r="60">
          <cell r="N60">
            <v>73.7687642935529</v>
          </cell>
        </row>
        <row r="61">
          <cell r="N61">
            <v>50.4479462041491</v>
          </cell>
        </row>
        <row r="62">
          <cell r="N62">
            <v>66</v>
          </cell>
        </row>
        <row r="63">
          <cell r="N63">
            <v>75.4145020176729</v>
          </cell>
        </row>
        <row r="64">
          <cell r="N64">
            <v>45.2121009579826</v>
          </cell>
        </row>
        <row r="65">
          <cell r="N65">
            <v>27.906174093542</v>
          </cell>
        </row>
        <row r="66">
          <cell r="N66">
            <v>54.6154239093679</v>
          </cell>
        </row>
        <row r="67">
          <cell r="N67">
            <v>42.4302139490696</v>
          </cell>
        </row>
        <row r="68">
          <cell r="N68">
            <v>77.6465598006351</v>
          </cell>
        </row>
        <row r="69">
          <cell r="N69">
            <v>74.5401885154913</v>
          </cell>
        </row>
        <row r="70">
          <cell r="N70">
            <v>64.5559151918617</v>
          </cell>
        </row>
        <row r="71">
          <cell r="N71">
            <v>88</v>
          </cell>
        </row>
        <row r="72">
          <cell r="N72">
            <v>77.4645066301855</v>
          </cell>
        </row>
        <row r="73">
          <cell r="N73">
            <v>48.7538212196015</v>
          </cell>
        </row>
        <row r="74">
          <cell r="N74">
            <v>43.4931694573229</v>
          </cell>
        </row>
        <row r="75">
          <cell r="N75">
            <v>69.6589248424035</v>
          </cell>
        </row>
        <row r="76">
          <cell r="N76">
            <v>20.3247048581079</v>
          </cell>
        </row>
        <row r="77">
          <cell r="N77">
            <v>66</v>
          </cell>
        </row>
        <row r="78">
          <cell r="N78">
            <v>77.4818342747835</v>
          </cell>
        </row>
        <row r="79">
          <cell r="N79">
            <v>61.8269985354033</v>
          </cell>
        </row>
        <row r="80">
          <cell r="N80">
            <v>45</v>
          </cell>
        </row>
        <row r="81">
          <cell r="N81">
            <v>43.5479140198975</v>
          </cell>
        </row>
        <row r="82">
          <cell r="N82">
            <v>68</v>
          </cell>
        </row>
        <row r="83">
          <cell r="N83">
            <v>75.9285221973401</v>
          </cell>
        </row>
        <row r="84">
          <cell r="N84">
            <v>75.047100283722</v>
          </cell>
        </row>
        <row r="85">
          <cell r="N85">
            <v>49.72088908984</v>
          </cell>
        </row>
        <row r="86">
          <cell r="N86">
            <v>70.5773641460787</v>
          </cell>
        </row>
        <row r="87">
          <cell r="N87">
            <v>89.3618363966651</v>
          </cell>
        </row>
        <row r="88">
          <cell r="N88">
            <v>63</v>
          </cell>
        </row>
        <row r="89">
          <cell r="N89">
            <v>70</v>
          </cell>
        </row>
        <row r="90">
          <cell r="N90">
            <v>51.8030272461861</v>
          </cell>
        </row>
        <row r="91">
          <cell r="N91">
            <v>60</v>
          </cell>
        </row>
        <row r="92">
          <cell r="N92">
            <v>61</v>
          </cell>
        </row>
        <row r="93">
          <cell r="N93">
            <v>84</v>
          </cell>
        </row>
        <row r="94">
          <cell r="N94">
            <v>95</v>
          </cell>
        </row>
        <row r="95">
          <cell r="N95">
            <v>66</v>
          </cell>
        </row>
        <row r="96">
          <cell r="N96">
            <v>65</v>
          </cell>
        </row>
        <row r="97">
          <cell r="N97">
            <v>82</v>
          </cell>
        </row>
        <row r="98">
          <cell r="N98">
            <v>47.9632677847869</v>
          </cell>
        </row>
        <row r="99">
          <cell r="N99">
            <v>66</v>
          </cell>
        </row>
        <row r="100">
          <cell r="N100">
            <v>63</v>
          </cell>
        </row>
        <row r="101">
          <cell r="N101">
            <v>65.4354132798301</v>
          </cell>
        </row>
        <row r="102">
          <cell r="N102">
            <v>77.7677253181607</v>
          </cell>
        </row>
        <row r="103">
          <cell r="N103">
            <v>74.0231496426212</v>
          </cell>
        </row>
        <row r="104">
          <cell r="N104">
            <v>98</v>
          </cell>
        </row>
        <row r="105">
          <cell r="N105">
            <v>57.1928182283743</v>
          </cell>
        </row>
        <row r="106">
          <cell r="N106">
            <v>65.8399782784617</v>
          </cell>
        </row>
        <row r="107">
          <cell r="N107">
            <v>78.2707945448482</v>
          </cell>
        </row>
        <row r="108">
          <cell r="N108">
            <v>38.3381642861014</v>
          </cell>
        </row>
        <row r="109">
          <cell r="N109">
            <v>86</v>
          </cell>
        </row>
        <row r="110">
          <cell r="N110">
            <v>64</v>
          </cell>
        </row>
        <row r="111">
          <cell r="N111">
            <v>51.8985603378594</v>
          </cell>
        </row>
        <row r="112">
          <cell r="N112">
            <v>69.2208218460829</v>
          </cell>
        </row>
        <row r="113">
          <cell r="N113">
            <v>60.2981170226344</v>
          </cell>
        </row>
        <row r="114">
          <cell r="N114">
            <v>85.0937841658822</v>
          </cell>
        </row>
        <row r="115">
          <cell r="N115">
            <v>99.3733146003236</v>
          </cell>
        </row>
        <row r="116">
          <cell r="N116">
            <v>77.0132138313007</v>
          </cell>
        </row>
        <row r="117">
          <cell r="N117">
            <v>42</v>
          </cell>
        </row>
        <row r="118">
          <cell r="N118">
            <v>67.417109844914</v>
          </cell>
        </row>
        <row r="119">
          <cell r="N119">
            <v>70.1488140066815</v>
          </cell>
        </row>
        <row r="120">
          <cell r="N120">
            <v>95</v>
          </cell>
        </row>
        <row r="121">
          <cell r="N121">
            <v>66.3081031603093</v>
          </cell>
        </row>
        <row r="122">
          <cell r="N122">
            <v>64.3945346411276</v>
          </cell>
        </row>
        <row r="123">
          <cell r="N123">
            <v>45.1985173035075</v>
          </cell>
        </row>
        <row r="124">
          <cell r="N124">
            <v>84.1769433137972</v>
          </cell>
        </row>
        <row r="125">
          <cell r="N125">
            <v>80</v>
          </cell>
        </row>
        <row r="126">
          <cell r="N126">
            <v>62.5071721176214</v>
          </cell>
        </row>
        <row r="127">
          <cell r="N127">
            <v>89.4491967253118</v>
          </cell>
        </row>
        <row r="128">
          <cell r="N128">
            <v>42</v>
          </cell>
        </row>
        <row r="129">
          <cell r="N129">
            <v>100</v>
          </cell>
        </row>
        <row r="130">
          <cell r="N130">
            <v>92</v>
          </cell>
        </row>
        <row r="131">
          <cell r="N131">
            <v>23.7281290005217</v>
          </cell>
        </row>
        <row r="132">
          <cell r="N132">
            <v>60.5704268379452</v>
          </cell>
        </row>
        <row r="133">
          <cell r="N133">
            <v>63.0012487670902</v>
          </cell>
        </row>
        <row r="134">
          <cell r="N134">
            <v>66</v>
          </cell>
        </row>
        <row r="135">
          <cell r="N135">
            <v>49.4178586951426</v>
          </cell>
        </row>
        <row r="136">
          <cell r="N136">
            <v>43.2390223531851</v>
          </cell>
        </row>
        <row r="137">
          <cell r="N137">
            <v>75.133126296298</v>
          </cell>
        </row>
        <row r="138">
          <cell r="N138">
            <v>24.8557221719218</v>
          </cell>
        </row>
      </sheetData>
      <sheetData sheetId="3">
        <row r="4">
          <cell r="R4">
            <v>80.2835</v>
          </cell>
        </row>
        <row r="5">
          <cell r="R5">
            <v>81.5512</v>
          </cell>
        </row>
        <row r="6">
          <cell r="R6">
            <v>91.94</v>
          </cell>
        </row>
        <row r="7">
          <cell r="R7">
            <v>89.6</v>
          </cell>
        </row>
        <row r="8">
          <cell r="R8">
            <v>80.0368</v>
          </cell>
        </row>
        <row r="9">
          <cell r="R9">
            <v>94.7865</v>
          </cell>
        </row>
        <row r="10">
          <cell r="R10">
            <v>88.335</v>
          </cell>
        </row>
        <row r="11">
          <cell r="R11">
            <v>87.1729</v>
          </cell>
        </row>
        <row r="12">
          <cell r="R12">
            <v>85</v>
          </cell>
        </row>
        <row r="13">
          <cell r="R13">
            <v>86.8643</v>
          </cell>
        </row>
        <row r="14">
          <cell r="R14">
            <v>90.5392</v>
          </cell>
        </row>
        <row r="15">
          <cell r="R15">
            <v>95</v>
          </cell>
        </row>
        <row r="16">
          <cell r="R16">
            <v>90</v>
          </cell>
        </row>
        <row r="17">
          <cell r="R17">
            <v>83.364</v>
          </cell>
        </row>
        <row r="18">
          <cell r="R18">
            <v>88</v>
          </cell>
        </row>
        <row r="19">
          <cell r="R19">
            <v>95</v>
          </cell>
        </row>
        <row r="20">
          <cell r="R20">
            <v>74.9732</v>
          </cell>
        </row>
        <row r="21">
          <cell r="R21">
            <v>79</v>
          </cell>
        </row>
        <row r="22">
          <cell r="R22">
            <v>90</v>
          </cell>
        </row>
        <row r="23">
          <cell r="R23">
            <v>85.2575</v>
          </cell>
        </row>
        <row r="24">
          <cell r="R24">
            <v>83.968</v>
          </cell>
        </row>
        <row r="25">
          <cell r="R25">
            <v>74.85</v>
          </cell>
        </row>
        <row r="26">
          <cell r="R26">
            <v>92</v>
          </cell>
        </row>
        <row r="27">
          <cell r="R27">
            <v>90</v>
          </cell>
        </row>
        <row r="28">
          <cell r="R28">
            <v>76.48</v>
          </cell>
        </row>
        <row r="29">
          <cell r="R29">
            <v>94.1225</v>
          </cell>
        </row>
        <row r="30">
          <cell r="R30">
            <v>90</v>
          </cell>
        </row>
        <row r="31">
          <cell r="R31">
            <v>92</v>
          </cell>
        </row>
        <row r="32">
          <cell r="R32">
            <v>88.716</v>
          </cell>
        </row>
        <row r="33">
          <cell r="R33">
            <v>88.0629</v>
          </cell>
        </row>
        <row r="34">
          <cell r="R34">
            <v>88.98</v>
          </cell>
        </row>
        <row r="35">
          <cell r="R35">
            <v>81.701</v>
          </cell>
        </row>
        <row r="36">
          <cell r="R36">
            <v>74.3375</v>
          </cell>
        </row>
        <row r="37">
          <cell r="R37">
            <v>91.6144</v>
          </cell>
        </row>
        <row r="38">
          <cell r="R38">
            <v>76.253</v>
          </cell>
        </row>
        <row r="39">
          <cell r="R39">
            <v>89.6616</v>
          </cell>
        </row>
        <row r="40">
          <cell r="R40">
            <v>70</v>
          </cell>
        </row>
        <row r="41">
          <cell r="R41">
            <v>80</v>
          </cell>
        </row>
        <row r="42">
          <cell r="R42">
            <v>85</v>
          </cell>
        </row>
        <row r="43">
          <cell r="R43">
            <v>89.62</v>
          </cell>
        </row>
        <row r="44">
          <cell r="R44">
            <v>89.9805</v>
          </cell>
        </row>
        <row r="45">
          <cell r="R45">
            <v>80</v>
          </cell>
        </row>
        <row r="46">
          <cell r="R46">
            <v>79.04</v>
          </cell>
        </row>
        <row r="47">
          <cell r="R47">
            <v>88</v>
          </cell>
        </row>
        <row r="48">
          <cell r="R48">
            <v>74.9591</v>
          </cell>
        </row>
        <row r="49">
          <cell r="R49">
            <v>81.0214</v>
          </cell>
        </row>
        <row r="50">
          <cell r="R50">
            <v>80.1</v>
          </cell>
        </row>
        <row r="51">
          <cell r="R51">
            <v>89.5115</v>
          </cell>
        </row>
        <row r="52">
          <cell r="R52">
            <v>87.977</v>
          </cell>
        </row>
        <row r="53">
          <cell r="R53">
            <v>70.6</v>
          </cell>
        </row>
        <row r="54">
          <cell r="R54">
            <v>79.45</v>
          </cell>
        </row>
        <row r="55">
          <cell r="R55">
            <v>83.6865</v>
          </cell>
        </row>
        <row r="56">
          <cell r="R56">
            <v>83</v>
          </cell>
        </row>
        <row r="57">
          <cell r="R57">
            <v>91.9329</v>
          </cell>
        </row>
        <row r="58">
          <cell r="R58">
            <v>74.62</v>
          </cell>
        </row>
        <row r="59">
          <cell r="R59">
            <v>90</v>
          </cell>
        </row>
        <row r="60">
          <cell r="R60">
            <v>85</v>
          </cell>
        </row>
        <row r="61">
          <cell r="R61">
            <v>89.7435</v>
          </cell>
        </row>
        <row r="62">
          <cell r="R62">
            <v>69.954</v>
          </cell>
        </row>
        <row r="63">
          <cell r="R63">
            <v>81.481</v>
          </cell>
        </row>
        <row r="64">
          <cell r="R64">
            <v>68</v>
          </cell>
        </row>
        <row r="65">
          <cell r="R65">
            <v>70</v>
          </cell>
        </row>
        <row r="66">
          <cell r="R66">
            <v>92</v>
          </cell>
        </row>
        <row r="67">
          <cell r="R67">
            <v>90</v>
          </cell>
        </row>
        <row r="68">
          <cell r="R68">
            <v>79.032</v>
          </cell>
        </row>
        <row r="69">
          <cell r="R69">
            <v>73.79</v>
          </cell>
        </row>
        <row r="70">
          <cell r="R70">
            <v>85</v>
          </cell>
        </row>
        <row r="71">
          <cell r="R71">
            <v>85</v>
          </cell>
        </row>
        <row r="72">
          <cell r="R72">
            <v>84.7441</v>
          </cell>
        </row>
        <row r="73">
          <cell r="R73">
            <v>87.19</v>
          </cell>
        </row>
        <row r="74">
          <cell r="R74">
            <v>88.805</v>
          </cell>
        </row>
        <row r="75">
          <cell r="R75">
            <v>79.703</v>
          </cell>
        </row>
        <row r="76">
          <cell r="R76">
            <v>90</v>
          </cell>
        </row>
        <row r="77">
          <cell r="R77">
            <v>70</v>
          </cell>
        </row>
        <row r="78">
          <cell r="R78">
            <v>79.9736</v>
          </cell>
        </row>
        <row r="79">
          <cell r="R79">
            <v>87.2075</v>
          </cell>
        </row>
        <row r="80">
          <cell r="R80">
            <v>90</v>
          </cell>
        </row>
        <row r="81">
          <cell r="R81">
            <v>81.0271</v>
          </cell>
        </row>
        <row r="82">
          <cell r="R82">
            <v>90</v>
          </cell>
        </row>
        <row r="83">
          <cell r="R83">
            <v>90</v>
          </cell>
        </row>
        <row r="84">
          <cell r="R84">
            <v>91.9684</v>
          </cell>
        </row>
        <row r="85">
          <cell r="R85">
            <v>90</v>
          </cell>
        </row>
        <row r="86">
          <cell r="R86">
            <v>88</v>
          </cell>
        </row>
        <row r="87">
          <cell r="R87">
            <v>80.11</v>
          </cell>
        </row>
        <row r="88">
          <cell r="R88">
            <v>90</v>
          </cell>
        </row>
        <row r="89">
          <cell r="R89">
            <v>85</v>
          </cell>
        </row>
        <row r="90">
          <cell r="R90">
            <v>90</v>
          </cell>
        </row>
        <row r="91">
          <cell r="R91">
            <v>88</v>
          </cell>
        </row>
        <row r="92">
          <cell r="R92">
            <v>91.08</v>
          </cell>
        </row>
        <row r="93">
          <cell r="R93">
            <v>70</v>
          </cell>
        </row>
        <row r="94">
          <cell r="R94">
            <v>90.89</v>
          </cell>
        </row>
        <row r="95">
          <cell r="R95">
            <v>80</v>
          </cell>
        </row>
        <row r="96">
          <cell r="R96">
            <v>86.6972</v>
          </cell>
        </row>
        <row r="97">
          <cell r="R97">
            <v>85</v>
          </cell>
        </row>
        <row r="98">
          <cell r="R98">
            <v>87.1</v>
          </cell>
        </row>
        <row r="99">
          <cell r="R99">
            <v>91.94</v>
          </cell>
        </row>
        <row r="100">
          <cell r="R100">
            <v>72.221</v>
          </cell>
        </row>
        <row r="101">
          <cell r="R101">
            <v>90</v>
          </cell>
        </row>
        <row r="102">
          <cell r="R102">
            <v>85</v>
          </cell>
        </row>
        <row r="103">
          <cell r="R103">
            <v>80</v>
          </cell>
        </row>
        <row r="104">
          <cell r="R104">
            <v>84.8085</v>
          </cell>
        </row>
        <row r="105">
          <cell r="R105">
            <v>70</v>
          </cell>
        </row>
        <row r="106">
          <cell r="R106">
            <v>89</v>
          </cell>
        </row>
        <row r="107">
          <cell r="R107">
            <v>84.8378</v>
          </cell>
        </row>
        <row r="108">
          <cell r="R108">
            <v>0</v>
          </cell>
        </row>
        <row r="109">
          <cell r="R109">
            <v>82.515</v>
          </cell>
        </row>
        <row r="110">
          <cell r="R110">
            <v>75</v>
          </cell>
        </row>
        <row r="111">
          <cell r="R111">
            <v>89.668</v>
          </cell>
        </row>
        <row r="112">
          <cell r="R112">
            <v>87.779</v>
          </cell>
        </row>
        <row r="113">
          <cell r="R113">
            <v>72</v>
          </cell>
        </row>
        <row r="114">
          <cell r="R114">
            <v>70.202</v>
          </cell>
        </row>
        <row r="115">
          <cell r="R115">
            <v>87</v>
          </cell>
        </row>
        <row r="116">
          <cell r="R116">
            <v>90</v>
          </cell>
        </row>
        <row r="117">
          <cell r="R117">
            <v>70</v>
          </cell>
        </row>
        <row r="118">
          <cell r="R118">
            <v>90.49</v>
          </cell>
        </row>
        <row r="119">
          <cell r="R119">
            <v>80</v>
          </cell>
        </row>
        <row r="120">
          <cell r="R120">
            <v>75.32</v>
          </cell>
        </row>
        <row r="121">
          <cell r="R121">
            <v>92</v>
          </cell>
        </row>
        <row r="122">
          <cell r="R122">
            <v>80</v>
          </cell>
        </row>
        <row r="123">
          <cell r="R123">
            <v>80</v>
          </cell>
        </row>
        <row r="124">
          <cell r="R124">
            <v>71.0146</v>
          </cell>
        </row>
        <row r="125">
          <cell r="R125">
            <v>70</v>
          </cell>
        </row>
        <row r="126">
          <cell r="R126">
            <v>87.407</v>
          </cell>
        </row>
        <row r="127">
          <cell r="R127">
            <v>88.792</v>
          </cell>
        </row>
        <row r="128">
          <cell r="R128">
            <v>81</v>
          </cell>
        </row>
        <row r="129">
          <cell r="R129">
            <v>85</v>
          </cell>
        </row>
        <row r="130">
          <cell r="R130">
            <v>91.96</v>
          </cell>
        </row>
        <row r="131">
          <cell r="R131">
            <v>89.9504</v>
          </cell>
        </row>
        <row r="132">
          <cell r="R132">
            <v>93.86</v>
          </cell>
        </row>
        <row r="133">
          <cell r="R133">
            <v>89.2995</v>
          </cell>
        </row>
        <row r="134">
          <cell r="R134">
            <v>94.18</v>
          </cell>
        </row>
        <row r="135">
          <cell r="R135">
            <v>67.65</v>
          </cell>
        </row>
        <row r="136">
          <cell r="R136">
            <v>80</v>
          </cell>
        </row>
        <row r="137">
          <cell r="R137">
            <v>90</v>
          </cell>
        </row>
        <row r="138">
          <cell r="R138">
            <v>90</v>
          </cell>
        </row>
      </sheetData>
      <sheetData sheetId="4">
        <row r="4">
          <cell r="O4">
            <v>1</v>
          </cell>
        </row>
        <row r="5">
          <cell r="O5">
            <v>0</v>
          </cell>
        </row>
        <row r="6">
          <cell r="O6">
            <v>0</v>
          </cell>
        </row>
        <row r="7">
          <cell r="O7">
            <v>1</v>
          </cell>
        </row>
        <row r="8">
          <cell r="O8">
            <v>1</v>
          </cell>
        </row>
        <row r="9">
          <cell r="O9">
            <v>3</v>
          </cell>
        </row>
        <row r="10">
          <cell r="O10">
            <v>1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1</v>
          </cell>
        </row>
        <row r="16">
          <cell r="O16">
            <v>1</v>
          </cell>
        </row>
        <row r="17">
          <cell r="O17">
            <v>1</v>
          </cell>
        </row>
        <row r="18">
          <cell r="O18">
            <v>1</v>
          </cell>
        </row>
        <row r="19">
          <cell r="O19">
            <v>11</v>
          </cell>
        </row>
        <row r="20">
          <cell r="O20">
            <v>1</v>
          </cell>
        </row>
        <row r="21">
          <cell r="O21">
            <v>1</v>
          </cell>
        </row>
        <row r="22">
          <cell r="O22">
            <v>0</v>
          </cell>
        </row>
        <row r="23">
          <cell r="O23">
            <v>1</v>
          </cell>
        </row>
        <row r="24">
          <cell r="O24">
            <v>0</v>
          </cell>
        </row>
        <row r="25">
          <cell r="O25">
            <v>1</v>
          </cell>
        </row>
        <row r="26">
          <cell r="O26">
            <v>0</v>
          </cell>
        </row>
        <row r="27">
          <cell r="O27">
            <v>1</v>
          </cell>
        </row>
        <row r="28">
          <cell r="O28">
            <v>1</v>
          </cell>
        </row>
        <row r="29">
          <cell r="O29">
            <v>1</v>
          </cell>
        </row>
        <row r="30">
          <cell r="O30">
            <v>1</v>
          </cell>
        </row>
        <row r="31">
          <cell r="O31">
            <v>1</v>
          </cell>
        </row>
        <row r="32">
          <cell r="O32">
            <v>0</v>
          </cell>
        </row>
        <row r="33">
          <cell r="O33">
            <v>1</v>
          </cell>
        </row>
        <row r="34">
          <cell r="O34">
            <v>0</v>
          </cell>
        </row>
        <row r="35">
          <cell r="O35">
            <v>2</v>
          </cell>
        </row>
        <row r="36">
          <cell r="O36">
            <v>0</v>
          </cell>
        </row>
        <row r="37">
          <cell r="O37">
            <v>1</v>
          </cell>
        </row>
        <row r="38">
          <cell r="O38">
            <v>6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7</v>
          </cell>
        </row>
        <row r="43">
          <cell r="O43">
            <v>1</v>
          </cell>
        </row>
        <row r="44">
          <cell r="O44">
            <v>0</v>
          </cell>
        </row>
        <row r="45">
          <cell r="O45">
            <v>11</v>
          </cell>
        </row>
        <row r="46">
          <cell r="O46">
            <v>1</v>
          </cell>
        </row>
        <row r="47">
          <cell r="O47">
            <v>1</v>
          </cell>
        </row>
        <row r="48">
          <cell r="O48">
            <v>0</v>
          </cell>
        </row>
        <row r="49">
          <cell r="O49">
            <v>1</v>
          </cell>
        </row>
        <row r="50">
          <cell r="O50">
            <v>5</v>
          </cell>
        </row>
        <row r="51">
          <cell r="O51">
            <v>7</v>
          </cell>
        </row>
        <row r="52">
          <cell r="O52">
            <v>2</v>
          </cell>
        </row>
        <row r="53">
          <cell r="O53">
            <v>2</v>
          </cell>
        </row>
        <row r="54">
          <cell r="O54">
            <v>9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1</v>
          </cell>
        </row>
        <row r="58">
          <cell r="O58">
            <v>0</v>
          </cell>
        </row>
        <row r="59">
          <cell r="O59">
            <v>1</v>
          </cell>
        </row>
        <row r="60">
          <cell r="O60">
            <v>9</v>
          </cell>
        </row>
        <row r="61">
          <cell r="O61">
            <v>6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1</v>
          </cell>
        </row>
        <row r="65">
          <cell r="O65">
            <v>2</v>
          </cell>
        </row>
        <row r="66">
          <cell r="O66">
            <v>1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1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2</v>
          </cell>
        </row>
        <row r="79">
          <cell r="O79">
            <v>0</v>
          </cell>
        </row>
        <row r="80">
          <cell r="O80">
            <v>11</v>
          </cell>
        </row>
        <row r="81">
          <cell r="O81">
            <v>4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1</v>
          </cell>
        </row>
        <row r="92">
          <cell r="O92">
            <v>2</v>
          </cell>
        </row>
        <row r="93">
          <cell r="O93">
            <v>0</v>
          </cell>
        </row>
        <row r="94">
          <cell r="O94">
            <v>8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2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</v>
          </cell>
        </row>
        <row r="102">
          <cell r="O102">
            <v>2</v>
          </cell>
        </row>
        <row r="103">
          <cell r="O103">
            <v>3</v>
          </cell>
        </row>
        <row r="104">
          <cell r="O104">
            <v>4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25</v>
          </cell>
        </row>
        <row r="108">
          <cell r="O108">
            <v>7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2</v>
          </cell>
        </row>
        <row r="112">
          <cell r="O112">
            <v>3</v>
          </cell>
        </row>
        <row r="113">
          <cell r="O113">
            <v>4</v>
          </cell>
        </row>
        <row r="114">
          <cell r="O114">
            <v>0</v>
          </cell>
        </row>
        <row r="115">
          <cell r="O115">
            <v>3</v>
          </cell>
        </row>
        <row r="116">
          <cell r="O116">
            <v>3</v>
          </cell>
        </row>
        <row r="117">
          <cell r="O117">
            <v>0</v>
          </cell>
        </row>
        <row r="118">
          <cell r="O118">
            <v>2</v>
          </cell>
        </row>
        <row r="119">
          <cell r="O119">
            <v>6</v>
          </cell>
        </row>
        <row r="120">
          <cell r="O120">
            <v>1</v>
          </cell>
        </row>
        <row r="121">
          <cell r="O121">
            <v>5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11</v>
          </cell>
        </row>
        <row r="128">
          <cell r="O128">
            <v>1</v>
          </cell>
        </row>
        <row r="129">
          <cell r="O129">
            <v>6</v>
          </cell>
        </row>
        <row r="130">
          <cell r="O130">
            <v>13</v>
          </cell>
        </row>
        <row r="131">
          <cell r="O131">
            <v>1</v>
          </cell>
        </row>
        <row r="132">
          <cell r="O132">
            <v>1</v>
          </cell>
        </row>
        <row r="133">
          <cell r="O133">
            <v>1</v>
          </cell>
        </row>
        <row r="134">
          <cell r="O134">
            <v>5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1</v>
          </cell>
        </row>
      </sheetData>
      <sheetData sheetId="5"/>
      <sheetData sheetId="6">
        <row r="4">
          <cell r="D4" t="str">
            <v>是</v>
          </cell>
        </row>
        <row r="4">
          <cell r="F4" t="str">
            <v>是</v>
          </cell>
        </row>
        <row r="5">
          <cell r="D5" t="str">
            <v>否</v>
          </cell>
        </row>
        <row r="5">
          <cell r="F5" t="str">
            <v>否</v>
          </cell>
        </row>
        <row r="6">
          <cell r="D6" t="str">
            <v>否</v>
          </cell>
        </row>
        <row r="6">
          <cell r="F6" t="str">
            <v>否</v>
          </cell>
        </row>
        <row r="7">
          <cell r="D7" t="str">
            <v>是</v>
          </cell>
        </row>
        <row r="7">
          <cell r="F7" t="str">
            <v>是</v>
          </cell>
        </row>
        <row r="8">
          <cell r="D8" t="str">
            <v>是</v>
          </cell>
        </row>
        <row r="8">
          <cell r="F8" t="str">
            <v>是</v>
          </cell>
        </row>
        <row r="9">
          <cell r="D9" t="str">
            <v>是</v>
          </cell>
        </row>
        <row r="9">
          <cell r="F9" t="str">
            <v>是</v>
          </cell>
        </row>
        <row r="10">
          <cell r="D10" t="str">
            <v>是</v>
          </cell>
        </row>
        <row r="10">
          <cell r="F10" t="str">
            <v>是</v>
          </cell>
        </row>
        <row r="11">
          <cell r="D11" t="str">
            <v>否</v>
          </cell>
        </row>
        <row r="11">
          <cell r="F11" t="str">
            <v>否</v>
          </cell>
        </row>
        <row r="12">
          <cell r="D12" t="str">
            <v>否</v>
          </cell>
        </row>
        <row r="12">
          <cell r="F12" t="str">
            <v>否</v>
          </cell>
        </row>
        <row r="13">
          <cell r="D13" t="str">
            <v>否</v>
          </cell>
        </row>
        <row r="13">
          <cell r="F13" t="str">
            <v>否</v>
          </cell>
        </row>
        <row r="14">
          <cell r="D14" t="str">
            <v>是</v>
          </cell>
        </row>
        <row r="14">
          <cell r="F14" t="str">
            <v>否</v>
          </cell>
        </row>
        <row r="15">
          <cell r="D15" t="str">
            <v>否</v>
          </cell>
        </row>
        <row r="15">
          <cell r="F15" t="str">
            <v>否</v>
          </cell>
        </row>
        <row r="16">
          <cell r="D16" t="str">
            <v>是</v>
          </cell>
        </row>
        <row r="16">
          <cell r="F16" t="str">
            <v>是</v>
          </cell>
        </row>
        <row r="17">
          <cell r="D17" t="str">
            <v>否</v>
          </cell>
        </row>
        <row r="17">
          <cell r="F17" t="str">
            <v>否</v>
          </cell>
        </row>
        <row r="18">
          <cell r="D18" t="str">
            <v>否</v>
          </cell>
        </row>
        <row r="18">
          <cell r="F18" t="str">
            <v>否</v>
          </cell>
        </row>
        <row r="19">
          <cell r="D19" t="str">
            <v>是</v>
          </cell>
        </row>
        <row r="19">
          <cell r="F19" t="str">
            <v>是</v>
          </cell>
        </row>
        <row r="20">
          <cell r="D20" t="str">
            <v>否</v>
          </cell>
        </row>
        <row r="20">
          <cell r="F20" t="str">
            <v>否</v>
          </cell>
        </row>
        <row r="21">
          <cell r="D21" t="str">
            <v>是</v>
          </cell>
        </row>
        <row r="21">
          <cell r="F21" t="str">
            <v>是</v>
          </cell>
        </row>
        <row r="22">
          <cell r="D22" t="str">
            <v>否</v>
          </cell>
        </row>
        <row r="22">
          <cell r="F22" t="str">
            <v>否</v>
          </cell>
        </row>
        <row r="23">
          <cell r="D23" t="str">
            <v>是</v>
          </cell>
        </row>
        <row r="23">
          <cell r="F23" t="str">
            <v>是</v>
          </cell>
        </row>
        <row r="24">
          <cell r="D24" t="str">
            <v>否</v>
          </cell>
        </row>
        <row r="24">
          <cell r="F24" t="str">
            <v>否</v>
          </cell>
        </row>
        <row r="25">
          <cell r="D25" t="str">
            <v>否</v>
          </cell>
        </row>
        <row r="25">
          <cell r="F25" t="str">
            <v>否</v>
          </cell>
        </row>
        <row r="26">
          <cell r="D26" t="str">
            <v>是</v>
          </cell>
        </row>
        <row r="26">
          <cell r="F26" t="str">
            <v>是</v>
          </cell>
        </row>
        <row r="27">
          <cell r="D27" t="str">
            <v>是</v>
          </cell>
        </row>
        <row r="27">
          <cell r="F27" t="str">
            <v>是</v>
          </cell>
        </row>
        <row r="28">
          <cell r="D28" t="str">
            <v>是</v>
          </cell>
        </row>
        <row r="28">
          <cell r="F28" t="str">
            <v>是</v>
          </cell>
        </row>
        <row r="29">
          <cell r="D29" t="str">
            <v>否</v>
          </cell>
        </row>
        <row r="29">
          <cell r="F29" t="str">
            <v>否</v>
          </cell>
        </row>
        <row r="30">
          <cell r="D30" t="str">
            <v>否</v>
          </cell>
        </row>
        <row r="30">
          <cell r="F30" t="str">
            <v>否</v>
          </cell>
        </row>
        <row r="31">
          <cell r="D31" t="str">
            <v>是</v>
          </cell>
        </row>
        <row r="31">
          <cell r="F31" t="str">
            <v>是</v>
          </cell>
        </row>
        <row r="32">
          <cell r="D32" t="str">
            <v>是</v>
          </cell>
        </row>
        <row r="32">
          <cell r="F32" t="str">
            <v>是</v>
          </cell>
        </row>
        <row r="33">
          <cell r="D33" t="str">
            <v>否</v>
          </cell>
        </row>
        <row r="33">
          <cell r="F33" t="str">
            <v>否</v>
          </cell>
        </row>
        <row r="34">
          <cell r="D34" t="str">
            <v>否</v>
          </cell>
        </row>
        <row r="34">
          <cell r="F34" t="str">
            <v>否</v>
          </cell>
        </row>
        <row r="35">
          <cell r="D35" t="str">
            <v>是</v>
          </cell>
        </row>
        <row r="35">
          <cell r="F35" t="str">
            <v>是</v>
          </cell>
        </row>
        <row r="36">
          <cell r="D36" t="str">
            <v>否</v>
          </cell>
        </row>
        <row r="36">
          <cell r="F36" t="str">
            <v>否</v>
          </cell>
        </row>
        <row r="37">
          <cell r="D37" t="str">
            <v>是</v>
          </cell>
        </row>
        <row r="37">
          <cell r="F37" t="str">
            <v>是</v>
          </cell>
        </row>
        <row r="38">
          <cell r="D38" t="str">
            <v>是</v>
          </cell>
        </row>
        <row r="38">
          <cell r="F38" t="str">
            <v>是</v>
          </cell>
        </row>
        <row r="39">
          <cell r="D39" t="str">
            <v>是</v>
          </cell>
        </row>
        <row r="39">
          <cell r="F39" t="str">
            <v>是</v>
          </cell>
        </row>
        <row r="40">
          <cell r="D40" t="str">
            <v>否</v>
          </cell>
        </row>
        <row r="40">
          <cell r="F40" t="str">
            <v>否</v>
          </cell>
        </row>
        <row r="41">
          <cell r="D41" t="str">
            <v>否</v>
          </cell>
        </row>
        <row r="41">
          <cell r="F41" t="str">
            <v>否</v>
          </cell>
        </row>
        <row r="42">
          <cell r="D42" t="str">
            <v>是</v>
          </cell>
        </row>
        <row r="42">
          <cell r="F42" t="str">
            <v>是</v>
          </cell>
        </row>
        <row r="43">
          <cell r="D43" t="str">
            <v>是</v>
          </cell>
        </row>
        <row r="43">
          <cell r="F43" t="str">
            <v>是</v>
          </cell>
        </row>
        <row r="44">
          <cell r="D44" t="str">
            <v>否</v>
          </cell>
        </row>
        <row r="44">
          <cell r="F44" t="str">
            <v>否</v>
          </cell>
        </row>
        <row r="45">
          <cell r="D45" t="str">
            <v>是</v>
          </cell>
        </row>
        <row r="45">
          <cell r="F45" t="str">
            <v>否</v>
          </cell>
        </row>
        <row r="46">
          <cell r="D46" t="str">
            <v>是</v>
          </cell>
        </row>
        <row r="46">
          <cell r="F46" t="str">
            <v>是</v>
          </cell>
        </row>
        <row r="47">
          <cell r="D47" t="str">
            <v>是</v>
          </cell>
        </row>
        <row r="47">
          <cell r="F47" t="str">
            <v>是</v>
          </cell>
        </row>
        <row r="48">
          <cell r="D48" t="str">
            <v>是</v>
          </cell>
        </row>
        <row r="48">
          <cell r="F48" t="str">
            <v>否</v>
          </cell>
        </row>
        <row r="49">
          <cell r="D49" t="str">
            <v>是</v>
          </cell>
        </row>
        <row r="49">
          <cell r="F49" t="str">
            <v>是</v>
          </cell>
        </row>
        <row r="50">
          <cell r="D50" t="str">
            <v>是</v>
          </cell>
        </row>
        <row r="50">
          <cell r="F50" t="str">
            <v>是</v>
          </cell>
        </row>
        <row r="51">
          <cell r="D51" t="str">
            <v>是</v>
          </cell>
        </row>
        <row r="51">
          <cell r="F51" t="str">
            <v>是</v>
          </cell>
        </row>
        <row r="52">
          <cell r="D52" t="str">
            <v>否</v>
          </cell>
        </row>
        <row r="52">
          <cell r="F52" t="str">
            <v>否</v>
          </cell>
        </row>
        <row r="53">
          <cell r="D53" t="str">
            <v>是</v>
          </cell>
        </row>
        <row r="53">
          <cell r="F53" t="str">
            <v>否</v>
          </cell>
        </row>
        <row r="54">
          <cell r="D54" t="str">
            <v>是</v>
          </cell>
        </row>
        <row r="54">
          <cell r="F54" t="str">
            <v>是</v>
          </cell>
        </row>
        <row r="55">
          <cell r="D55" t="str">
            <v>否</v>
          </cell>
        </row>
        <row r="55">
          <cell r="F55" t="str">
            <v>否</v>
          </cell>
        </row>
        <row r="56">
          <cell r="D56" t="str">
            <v>是</v>
          </cell>
        </row>
        <row r="56">
          <cell r="F56" t="str">
            <v>是</v>
          </cell>
        </row>
        <row r="57">
          <cell r="D57" t="str">
            <v>是</v>
          </cell>
        </row>
        <row r="57">
          <cell r="F57" t="str">
            <v>是</v>
          </cell>
        </row>
        <row r="58">
          <cell r="D58" t="str">
            <v>是</v>
          </cell>
        </row>
        <row r="58">
          <cell r="F58" t="str">
            <v>是</v>
          </cell>
        </row>
        <row r="59">
          <cell r="D59" t="str">
            <v>是</v>
          </cell>
        </row>
        <row r="59">
          <cell r="F59" t="str">
            <v>是</v>
          </cell>
        </row>
        <row r="60">
          <cell r="D60" t="str">
            <v>是</v>
          </cell>
        </row>
        <row r="60">
          <cell r="F60" t="str">
            <v>是</v>
          </cell>
        </row>
        <row r="61">
          <cell r="D61" t="str">
            <v>是</v>
          </cell>
        </row>
        <row r="61">
          <cell r="F61" t="str">
            <v>是</v>
          </cell>
        </row>
        <row r="62">
          <cell r="D62" t="str">
            <v>否</v>
          </cell>
        </row>
        <row r="62">
          <cell r="F62" t="str">
            <v>否</v>
          </cell>
        </row>
        <row r="63">
          <cell r="D63" t="str">
            <v>否</v>
          </cell>
        </row>
        <row r="63">
          <cell r="F63" t="str">
            <v>否</v>
          </cell>
        </row>
        <row r="64">
          <cell r="D64" t="str">
            <v>否</v>
          </cell>
        </row>
        <row r="64">
          <cell r="F64" t="str">
            <v>否</v>
          </cell>
        </row>
        <row r="65">
          <cell r="D65" t="str">
            <v>是</v>
          </cell>
        </row>
        <row r="65">
          <cell r="F65" t="str">
            <v>是</v>
          </cell>
        </row>
        <row r="66">
          <cell r="D66" t="str">
            <v>否</v>
          </cell>
        </row>
        <row r="66">
          <cell r="F66" t="str">
            <v>否</v>
          </cell>
        </row>
        <row r="67">
          <cell r="D67" t="str">
            <v>否</v>
          </cell>
        </row>
        <row r="67">
          <cell r="F67" t="str">
            <v>否</v>
          </cell>
        </row>
        <row r="68">
          <cell r="D68" t="str">
            <v>是</v>
          </cell>
        </row>
        <row r="68">
          <cell r="F68" t="str">
            <v>是</v>
          </cell>
        </row>
        <row r="69">
          <cell r="D69" t="str">
            <v>是</v>
          </cell>
        </row>
        <row r="69">
          <cell r="F69" t="str">
            <v>是</v>
          </cell>
        </row>
        <row r="70">
          <cell r="D70" t="str">
            <v>否</v>
          </cell>
        </row>
        <row r="70">
          <cell r="F70" t="str">
            <v>否</v>
          </cell>
        </row>
        <row r="71">
          <cell r="D71" t="str">
            <v>是</v>
          </cell>
        </row>
        <row r="71">
          <cell r="F71" t="str">
            <v>是</v>
          </cell>
        </row>
        <row r="72">
          <cell r="D72" t="str">
            <v>否</v>
          </cell>
        </row>
        <row r="72">
          <cell r="F72" t="str">
            <v>否</v>
          </cell>
        </row>
        <row r="73">
          <cell r="D73" t="str">
            <v>是</v>
          </cell>
        </row>
        <row r="73">
          <cell r="F73" t="str">
            <v>是</v>
          </cell>
        </row>
        <row r="74">
          <cell r="D74" t="str">
            <v>是</v>
          </cell>
        </row>
        <row r="74">
          <cell r="F74" t="str">
            <v>是</v>
          </cell>
        </row>
        <row r="75">
          <cell r="D75" t="str">
            <v>是</v>
          </cell>
        </row>
        <row r="75">
          <cell r="F75" t="str">
            <v>是</v>
          </cell>
        </row>
        <row r="76">
          <cell r="D76" t="str">
            <v>是</v>
          </cell>
        </row>
        <row r="76">
          <cell r="F76" t="str">
            <v>是</v>
          </cell>
        </row>
        <row r="77">
          <cell r="D77" t="str">
            <v>否</v>
          </cell>
        </row>
        <row r="77">
          <cell r="F77" t="str">
            <v>否</v>
          </cell>
        </row>
        <row r="78">
          <cell r="D78" t="str">
            <v>是</v>
          </cell>
        </row>
        <row r="78">
          <cell r="F78" t="str">
            <v>是</v>
          </cell>
        </row>
        <row r="79">
          <cell r="D79" t="str">
            <v>否</v>
          </cell>
        </row>
        <row r="79">
          <cell r="F79" t="str">
            <v>否</v>
          </cell>
        </row>
        <row r="80">
          <cell r="D80" t="str">
            <v>是</v>
          </cell>
        </row>
        <row r="80">
          <cell r="F80" t="str">
            <v>是</v>
          </cell>
        </row>
        <row r="81">
          <cell r="D81" t="str">
            <v>是</v>
          </cell>
        </row>
        <row r="81">
          <cell r="F81" t="str">
            <v>是</v>
          </cell>
        </row>
        <row r="82">
          <cell r="D82" t="str">
            <v>否</v>
          </cell>
        </row>
        <row r="82">
          <cell r="F82" t="str">
            <v>否</v>
          </cell>
        </row>
        <row r="83">
          <cell r="D83" t="str">
            <v>是</v>
          </cell>
        </row>
        <row r="83">
          <cell r="F83" t="str">
            <v>是</v>
          </cell>
        </row>
        <row r="84">
          <cell r="D84" t="str">
            <v>否</v>
          </cell>
        </row>
        <row r="84">
          <cell r="F84" t="str">
            <v>否</v>
          </cell>
        </row>
        <row r="85">
          <cell r="D85" t="str">
            <v>否</v>
          </cell>
        </row>
        <row r="85">
          <cell r="F85" t="str">
            <v>否</v>
          </cell>
        </row>
        <row r="86">
          <cell r="D86" t="str">
            <v>是</v>
          </cell>
        </row>
        <row r="86">
          <cell r="F86" t="str">
            <v>是</v>
          </cell>
        </row>
        <row r="87">
          <cell r="D87" t="str">
            <v>否</v>
          </cell>
        </row>
        <row r="87">
          <cell r="F87" t="str">
            <v>否</v>
          </cell>
        </row>
        <row r="88">
          <cell r="D88" t="str">
            <v>是</v>
          </cell>
        </row>
        <row r="88">
          <cell r="F88" t="str">
            <v>是</v>
          </cell>
        </row>
        <row r="89">
          <cell r="D89" t="str">
            <v>是</v>
          </cell>
        </row>
        <row r="89">
          <cell r="F89" t="str">
            <v>否</v>
          </cell>
        </row>
        <row r="90">
          <cell r="D90" t="str">
            <v>否</v>
          </cell>
        </row>
        <row r="90">
          <cell r="F90" t="str">
            <v>否</v>
          </cell>
        </row>
        <row r="91">
          <cell r="D91" t="str">
            <v>否</v>
          </cell>
        </row>
        <row r="91">
          <cell r="F91" t="str">
            <v>否</v>
          </cell>
        </row>
        <row r="92">
          <cell r="D92" t="str">
            <v>否</v>
          </cell>
        </row>
        <row r="92">
          <cell r="F92" t="str">
            <v>否</v>
          </cell>
        </row>
        <row r="93">
          <cell r="D93" t="str">
            <v>否</v>
          </cell>
        </row>
        <row r="93">
          <cell r="F93" t="str">
            <v>否</v>
          </cell>
        </row>
        <row r="94">
          <cell r="D94" t="str">
            <v>是</v>
          </cell>
        </row>
        <row r="94">
          <cell r="F94" t="str">
            <v>是</v>
          </cell>
        </row>
        <row r="95">
          <cell r="D95" t="str">
            <v>是</v>
          </cell>
        </row>
        <row r="95">
          <cell r="F95" t="str">
            <v>是</v>
          </cell>
        </row>
        <row r="96">
          <cell r="D96" t="str">
            <v>是</v>
          </cell>
        </row>
        <row r="96">
          <cell r="F96" t="str">
            <v>是</v>
          </cell>
        </row>
        <row r="97">
          <cell r="D97" t="str">
            <v>否</v>
          </cell>
        </row>
        <row r="97">
          <cell r="F97" t="str">
            <v>否</v>
          </cell>
        </row>
        <row r="98">
          <cell r="D98" t="str">
            <v>是</v>
          </cell>
        </row>
        <row r="98">
          <cell r="F98" t="str">
            <v>是</v>
          </cell>
        </row>
        <row r="99">
          <cell r="D99" t="str">
            <v>否</v>
          </cell>
        </row>
        <row r="99">
          <cell r="F99" t="str">
            <v>否</v>
          </cell>
        </row>
        <row r="100">
          <cell r="D100" t="str">
            <v>是</v>
          </cell>
        </row>
        <row r="100">
          <cell r="F100" t="str">
            <v>是</v>
          </cell>
        </row>
        <row r="101">
          <cell r="D101" t="str">
            <v>是</v>
          </cell>
        </row>
        <row r="101">
          <cell r="F101" t="str">
            <v>是</v>
          </cell>
        </row>
        <row r="102">
          <cell r="D102" t="str">
            <v>否</v>
          </cell>
        </row>
        <row r="102">
          <cell r="F102" t="str">
            <v>否</v>
          </cell>
        </row>
        <row r="103">
          <cell r="D103" t="str">
            <v>是</v>
          </cell>
        </row>
        <row r="103">
          <cell r="F103" t="str">
            <v>是</v>
          </cell>
        </row>
        <row r="104">
          <cell r="D104" t="str">
            <v>是</v>
          </cell>
        </row>
        <row r="104">
          <cell r="F104" t="str">
            <v>是</v>
          </cell>
        </row>
        <row r="105">
          <cell r="D105" t="str">
            <v>否</v>
          </cell>
        </row>
        <row r="105">
          <cell r="F105" t="str">
            <v>否</v>
          </cell>
        </row>
        <row r="106">
          <cell r="D106" t="str">
            <v>否</v>
          </cell>
        </row>
        <row r="106">
          <cell r="F106" t="str">
            <v>否</v>
          </cell>
        </row>
        <row r="107">
          <cell r="D107" t="str">
            <v>是</v>
          </cell>
        </row>
        <row r="107">
          <cell r="F107" t="str">
            <v>是</v>
          </cell>
        </row>
        <row r="108">
          <cell r="D108" t="str">
            <v>是</v>
          </cell>
        </row>
        <row r="108">
          <cell r="F108" t="str">
            <v>是</v>
          </cell>
        </row>
        <row r="109">
          <cell r="D109" t="str">
            <v>是</v>
          </cell>
        </row>
        <row r="109">
          <cell r="F109" t="str">
            <v>是</v>
          </cell>
        </row>
        <row r="110">
          <cell r="D110" t="str">
            <v>否</v>
          </cell>
        </row>
        <row r="110">
          <cell r="F110" t="str">
            <v>否</v>
          </cell>
        </row>
        <row r="111">
          <cell r="D111" t="str">
            <v>否</v>
          </cell>
        </row>
        <row r="111">
          <cell r="F111" t="str">
            <v>否</v>
          </cell>
        </row>
        <row r="112">
          <cell r="D112" t="str">
            <v>是</v>
          </cell>
        </row>
        <row r="112">
          <cell r="F112" t="str">
            <v>是</v>
          </cell>
        </row>
        <row r="113">
          <cell r="D113" t="str">
            <v>是</v>
          </cell>
        </row>
        <row r="113">
          <cell r="F113" t="str">
            <v>是</v>
          </cell>
        </row>
        <row r="114">
          <cell r="D114" t="str">
            <v>是</v>
          </cell>
        </row>
        <row r="114">
          <cell r="F114" t="str">
            <v>否</v>
          </cell>
        </row>
        <row r="115">
          <cell r="D115" t="str">
            <v>否</v>
          </cell>
        </row>
        <row r="115">
          <cell r="F115" t="str">
            <v>否</v>
          </cell>
        </row>
        <row r="116">
          <cell r="D116" t="str">
            <v>是</v>
          </cell>
        </row>
        <row r="116">
          <cell r="F116" t="str">
            <v>是</v>
          </cell>
        </row>
        <row r="117">
          <cell r="D117" t="str">
            <v>否</v>
          </cell>
        </row>
        <row r="117">
          <cell r="F117" t="str">
            <v>否</v>
          </cell>
        </row>
        <row r="118">
          <cell r="D118" t="str">
            <v>是</v>
          </cell>
        </row>
        <row r="118">
          <cell r="F118" t="str">
            <v>是</v>
          </cell>
        </row>
        <row r="119">
          <cell r="D119" t="str">
            <v>是</v>
          </cell>
        </row>
        <row r="119">
          <cell r="F119" t="str">
            <v>是</v>
          </cell>
        </row>
        <row r="120">
          <cell r="D120" t="str">
            <v>是</v>
          </cell>
        </row>
        <row r="120">
          <cell r="F120" t="str">
            <v>是</v>
          </cell>
        </row>
        <row r="121">
          <cell r="D121" t="str">
            <v>否</v>
          </cell>
        </row>
        <row r="121">
          <cell r="F121" t="str">
            <v>否</v>
          </cell>
        </row>
        <row r="122">
          <cell r="D122" t="str">
            <v>否</v>
          </cell>
        </row>
        <row r="122">
          <cell r="F122" t="str">
            <v>否</v>
          </cell>
        </row>
        <row r="123">
          <cell r="D123" t="str">
            <v>是</v>
          </cell>
        </row>
        <row r="123">
          <cell r="F123" t="str">
            <v>是</v>
          </cell>
        </row>
        <row r="124">
          <cell r="D124" t="str">
            <v>否</v>
          </cell>
        </row>
        <row r="124">
          <cell r="F124" t="str">
            <v>否</v>
          </cell>
        </row>
        <row r="125">
          <cell r="D125" t="str">
            <v>否</v>
          </cell>
        </row>
        <row r="125">
          <cell r="F125" t="str">
            <v>否</v>
          </cell>
        </row>
        <row r="126">
          <cell r="D126" t="str">
            <v>否</v>
          </cell>
        </row>
        <row r="126">
          <cell r="F126" t="str">
            <v>否</v>
          </cell>
        </row>
        <row r="127">
          <cell r="D127" t="str">
            <v>是</v>
          </cell>
        </row>
        <row r="127">
          <cell r="F127" t="str">
            <v>是</v>
          </cell>
        </row>
        <row r="128">
          <cell r="D128" t="str">
            <v>是</v>
          </cell>
        </row>
        <row r="128">
          <cell r="F128" t="str">
            <v>是</v>
          </cell>
        </row>
        <row r="129">
          <cell r="D129" t="str">
            <v>是</v>
          </cell>
        </row>
        <row r="129">
          <cell r="F129" t="str">
            <v>是</v>
          </cell>
        </row>
        <row r="130">
          <cell r="D130" t="str">
            <v>是</v>
          </cell>
        </row>
        <row r="130">
          <cell r="F130" t="str">
            <v>是</v>
          </cell>
        </row>
        <row r="131">
          <cell r="D131" t="str">
            <v>否</v>
          </cell>
        </row>
        <row r="131">
          <cell r="F131" t="str">
            <v>否</v>
          </cell>
        </row>
        <row r="132">
          <cell r="D132" t="str">
            <v>是</v>
          </cell>
        </row>
        <row r="132">
          <cell r="F132" t="str">
            <v>是</v>
          </cell>
        </row>
        <row r="133">
          <cell r="D133" t="str">
            <v>是</v>
          </cell>
        </row>
        <row r="133">
          <cell r="F133" t="str">
            <v>是</v>
          </cell>
        </row>
        <row r="134">
          <cell r="D134" t="str">
            <v>是</v>
          </cell>
        </row>
        <row r="134">
          <cell r="F134" t="str">
            <v>是</v>
          </cell>
        </row>
        <row r="135">
          <cell r="D135" t="str">
            <v>否</v>
          </cell>
        </row>
        <row r="135">
          <cell r="F135" t="str">
            <v>否</v>
          </cell>
        </row>
        <row r="136">
          <cell r="D136" t="str">
            <v>是</v>
          </cell>
        </row>
        <row r="136">
          <cell r="F136" t="str">
            <v>是</v>
          </cell>
        </row>
        <row r="137">
          <cell r="D137" t="str">
            <v>是</v>
          </cell>
        </row>
        <row r="137">
          <cell r="F137" t="str">
            <v>否</v>
          </cell>
        </row>
        <row r="138">
          <cell r="D138" t="str">
            <v>否</v>
          </cell>
        </row>
        <row r="138">
          <cell r="F138" t="str">
            <v>否</v>
          </cell>
        </row>
      </sheetData>
      <sheetData sheetId="7">
        <row r="2">
          <cell r="C2" t="str">
            <v>苏州生益科技有限公司</v>
          </cell>
          <cell r="D2" t="str">
            <v>苏财工[2020]122号  2020年省级工业企业技术改造综合奖补资金</v>
          </cell>
          <cell r="E2" t="str">
            <v>150000.00</v>
          </cell>
        </row>
        <row r="3">
          <cell r="C3" t="str">
            <v>力成科技（苏州）有限公司</v>
          </cell>
          <cell r="D3" t="str">
            <v>苏财工[2020]122号  2020年省级工业企业技术改造综合奖补资金</v>
          </cell>
          <cell r="E3" t="str">
            <v>150000.00</v>
          </cell>
        </row>
        <row r="4">
          <cell r="C4" t="str">
            <v>绿点（苏州）科技有限公司</v>
          </cell>
          <cell r="D4" t="str">
            <v>苏财工[2020]122号  2020年省级工业企业技术改造综合奖补资金</v>
          </cell>
          <cell r="E4" t="str">
            <v>270000.00</v>
          </cell>
        </row>
        <row r="5">
          <cell r="C5" t="str">
            <v>江天精密制造科技（苏州）有限公司</v>
          </cell>
          <cell r="D5" t="str">
            <v>苏财工[2020]122号  2020年省级工业企业技术改造综合奖补资金</v>
          </cell>
          <cell r="E5" t="str">
            <v>150000.00</v>
          </cell>
        </row>
        <row r="6">
          <cell r="C6" t="str">
            <v>苏州阿诺精密切削技术有限公司</v>
          </cell>
          <cell r="D6" t="str">
            <v>苏财工[2020]122号  2020年省级工业企业技术改造综合奖补资金</v>
          </cell>
          <cell r="E6" t="str">
            <v>150000.00</v>
          </cell>
        </row>
        <row r="7">
          <cell r="C7" t="str">
            <v>太极半导体（苏州）有限公司</v>
          </cell>
          <cell r="D7" t="str">
            <v>苏财工[2020]122号  2020年省级工业企业技术改造综合奖补资金</v>
          </cell>
          <cell r="E7" t="str">
            <v>150000.00</v>
          </cell>
        </row>
        <row r="8">
          <cell r="C8" t="str">
            <v>矽品科技（苏州）有限公司</v>
          </cell>
          <cell r="D8" t="str">
            <v>苏财工[2020]122号  2020年省级工业企业技术改造综合奖补资金</v>
          </cell>
          <cell r="E8" t="str">
            <v>510000.00</v>
          </cell>
        </row>
        <row r="9">
          <cell r="C9" t="str">
            <v>苏州林华医疗器械股份有限公司</v>
          </cell>
          <cell r="D9" t="str">
            <v>苏财工[2020]122号  2020年省级工业企业技术改造综合奖补资金</v>
          </cell>
          <cell r="E9" t="str">
            <v>150000.00</v>
          </cell>
        </row>
        <row r="10">
          <cell r="C10" t="str">
            <v>苏州日月新半导体有限公司</v>
          </cell>
          <cell r="D10" t="str">
            <v>苏财工[2020]122号  2020年省级工业企业技术改造综合奖补资金</v>
          </cell>
          <cell r="E10" t="str">
            <v>1060000.00</v>
          </cell>
        </row>
        <row r="11">
          <cell r="C11" t="str">
            <v>牧东光电科技有限公司</v>
          </cell>
          <cell r="D11" t="str">
            <v>苏财工[2020]122号  2020年省级工业企业技术改造综合奖补资金</v>
          </cell>
          <cell r="E11" t="str">
            <v>310000.00</v>
          </cell>
        </row>
        <row r="12">
          <cell r="C12" t="str">
            <v>格里森齿轮科技（苏州）有限责任公司</v>
          </cell>
          <cell r="D12" t="str">
            <v>苏财工[2020]122号  2020年省级工业企业技术改造综合奖补资金</v>
          </cell>
          <cell r="E12" t="str">
            <v>150000.00</v>
          </cell>
        </row>
        <row r="13">
          <cell r="C13" t="str">
            <v>米巴精密零部件（中国）有限公司</v>
          </cell>
          <cell r="D13" t="str">
            <v>苏财工[2020]122号  2020年省级工业企业技术改造综合奖补资金</v>
          </cell>
          <cell r="E13" t="str">
            <v>350000.00</v>
          </cell>
        </row>
        <row r="14">
          <cell r="C14" t="str">
            <v>苏州恒瑞宏远医疗科技有限公司</v>
          </cell>
          <cell r="D14" t="str">
            <v>苏财工[2020]122号  2020年省级工业企业技术改造综合奖补资金</v>
          </cell>
          <cell r="E14" t="str">
            <v>680000.00</v>
          </cell>
        </row>
        <row r="15">
          <cell r="C15" t="str">
            <v>优美科汽车催化剂(苏州)有限公司</v>
          </cell>
          <cell r="D15" t="str">
            <v>苏财工[2020]122号  2020年省级工业企业技术改造综合奖补资金</v>
          </cell>
          <cell r="E15" t="str">
            <v>240000.00</v>
          </cell>
        </row>
        <row r="16">
          <cell r="C16" t="str">
            <v>安波福电子（苏州）有限公司</v>
          </cell>
          <cell r="D16" t="str">
            <v>苏财工[2020]122号  2020年省级工业企业技术改造综合奖补资金</v>
          </cell>
          <cell r="E16" t="str">
            <v>370000.00</v>
          </cell>
        </row>
        <row r="17">
          <cell r="C17" t="str">
            <v>苏州紫翔电子科技有限公司</v>
          </cell>
          <cell r="D17" t="str">
            <v>苏财工[2020]122号  2020年省级工业企业技术改造综合奖补资金</v>
          </cell>
          <cell r="E17" t="str">
            <v>520000.00</v>
          </cell>
        </row>
        <row r="18">
          <cell r="C18" t="str">
            <v>百得（苏州）电动工具有限公司</v>
          </cell>
          <cell r="D18" t="str">
            <v>苏财工[2020]122号  2020年省级工业企业技术改造综合奖补资金</v>
          </cell>
          <cell r="E18" t="str">
            <v>230000.00</v>
          </cell>
        </row>
        <row r="19">
          <cell r="C19" t="str">
            <v>赛峰起落架系统（苏州）有限公司</v>
          </cell>
          <cell r="D19" t="str">
            <v>苏财工[2020]122号  2020年省级工业企业技术改造综合奖补资金</v>
          </cell>
          <cell r="E19" t="str">
            <v>200000.00</v>
          </cell>
        </row>
        <row r="20">
          <cell r="C20" t="str">
            <v>苏州天成涂装系统股份有限公司</v>
          </cell>
          <cell r="D20" t="str">
            <v>苏财工[2020]122号  2020年省级工业企业技术改造综合奖补资金</v>
          </cell>
          <cell r="E20" t="str">
            <v>280000.00</v>
          </cell>
        </row>
        <row r="21">
          <cell r="C21" t="str">
            <v>百得（苏州）科技有限公司</v>
          </cell>
          <cell r="D21" t="str">
            <v>苏财工[2020]122号  2020年省级工业企业技术改造综合奖补资金</v>
          </cell>
          <cell r="E21" t="str">
            <v>290000.00</v>
          </cell>
        </row>
        <row r="22">
          <cell r="C22" t="str">
            <v>丝艾产品标识（苏州）有限公司</v>
          </cell>
          <cell r="D22" t="str">
            <v>苏财工[2020]122号  2020年省级工业企业技术改造综合奖补资金</v>
          </cell>
          <cell r="E22" t="str">
            <v>150000.00</v>
          </cell>
        </row>
        <row r="23">
          <cell r="C23" t="str">
            <v>欧瑞康巴尔查斯涂层（苏州）有限公司</v>
          </cell>
          <cell r="D23" t="str">
            <v>苏财工[2020]122号  2020年省级工业企业技术改造综合奖补资金</v>
          </cell>
          <cell r="E23" t="str">
            <v>150000.00</v>
          </cell>
        </row>
        <row r="24">
          <cell r="C24" t="str">
            <v>京隆科技（苏州）有限公司</v>
          </cell>
          <cell r="D24" t="str">
            <v>苏财工[2020]122号  2020年省级工业企业技术改造综合奖补资金</v>
          </cell>
          <cell r="E24" t="str">
            <v>1480000.00</v>
          </cell>
        </row>
        <row r="25">
          <cell r="C25" t="str">
            <v>德莎（苏州）胶带技术有限公司</v>
          </cell>
          <cell r="D25" t="str">
            <v>苏财工[2020]122号  2020年省级工业企业技术改造综合奖补资金</v>
          </cell>
          <cell r="E25" t="str">
            <v>190000.00</v>
          </cell>
        </row>
        <row r="26">
          <cell r="C26" t="str">
            <v>艾默生环境优化技术（苏州）有限公司</v>
          </cell>
          <cell r="D26" t="str">
            <v>苏财工[2020]122号  2020年省级工业企业技术改造综合奖补资金</v>
          </cell>
          <cell r="E26" t="str">
            <v>380000.00</v>
          </cell>
        </row>
        <row r="27">
          <cell r="C27" t="str">
            <v>苏州苏试广博环境可靠性实验室有限公司</v>
          </cell>
          <cell r="D27" t="str">
            <v>苏财工[2020]122号  2020年省级工业企业技术改造综合奖补资金</v>
          </cell>
          <cell r="E27" t="str">
            <v>150000.00</v>
          </cell>
        </row>
        <row r="28">
          <cell r="C28" t="str">
            <v>友达光电（苏州）有限公司</v>
          </cell>
          <cell r="D28" t="str">
            <v>苏财工[2020]122号  2020年省级工业企业技术改造综合奖补资金</v>
          </cell>
          <cell r="E28" t="str">
            <v>2270000.00</v>
          </cell>
        </row>
        <row r="29">
          <cell r="C29" t="str">
            <v>SEW-电机(苏州)有限公司</v>
          </cell>
          <cell r="D29" t="str">
            <v>苏财工[2020]122号  2020年省级工业企业技术改造综合奖补资金</v>
          </cell>
          <cell r="E29" t="str">
            <v>340000.00</v>
          </cell>
        </row>
        <row r="30">
          <cell r="C30" t="str">
            <v>伟创力电子技术（苏州）有限公司</v>
          </cell>
          <cell r="D30" t="str">
            <v>苏财工[2020]122号  2020年省级工业企业技术改造综合奖补资金</v>
          </cell>
          <cell r="E30" t="str">
            <v>150000.00</v>
          </cell>
        </row>
        <row r="31">
          <cell r="C31" t="str">
            <v>苏州晶湛半导体有限公司</v>
          </cell>
          <cell r="D31" t="str">
            <v>苏财工[2020]122号  2020年省级工业企业技术改造综合奖补资金</v>
          </cell>
          <cell r="E31" t="str">
            <v>150000.00</v>
          </cell>
        </row>
        <row r="32">
          <cell r="C32" t="str">
            <v>康德瑞恩电磁科技（中国）有限公司</v>
          </cell>
          <cell r="D32" t="str">
            <v>苏财工[2020]122号  2020年省级工业企业技术改造综合奖补资金</v>
          </cell>
          <cell r="E32" t="str">
            <v>150000.00</v>
          </cell>
        </row>
        <row r="33">
          <cell r="C33" t="str">
            <v>摩登纳（中国）自动化设备有限公司</v>
          </cell>
          <cell r="D33" t="str">
            <v>苏财工[2020]122号  2020年省级工业企业技术改造综合奖补资金</v>
          </cell>
          <cell r="E33" t="str">
            <v>240000.00</v>
          </cell>
        </row>
        <row r="34">
          <cell r="C34" t="str">
            <v>普美航空制造（苏州）有限公司</v>
          </cell>
          <cell r="D34" t="str">
            <v>苏财工[2020]122号  2020年省级工业企业技术改造综合奖补资金</v>
          </cell>
          <cell r="E34" t="str">
            <v>170000.00</v>
          </cell>
        </row>
        <row r="35">
          <cell r="C35" t="str">
            <v>皆可博（苏州）车辆控制系统有限公司</v>
          </cell>
          <cell r="D35" t="str">
            <v>苏财工[2020]122号  2020年省级工业企业技术改造综合奖补资金</v>
          </cell>
          <cell r="E35" t="str">
            <v>150000.00</v>
          </cell>
        </row>
        <row r="36">
          <cell r="C36" t="str">
            <v>大同精密金属（苏州）有限公司</v>
          </cell>
          <cell r="D36" t="str">
            <v>苏财工[2020]122号  2020年省级工业企业技术改造综合奖补资金</v>
          </cell>
          <cell r="E36" t="str">
            <v>150000.00</v>
          </cell>
        </row>
        <row r="37">
          <cell r="C37" t="str">
            <v>苏州安路特汽车部件有限公司</v>
          </cell>
          <cell r="D37" t="str">
            <v>苏财工[2020]122号  2020年省级工业企业技术改造综合奖补资金</v>
          </cell>
          <cell r="E37" t="str">
            <v>180000.00</v>
          </cell>
        </row>
        <row r="38">
          <cell r="C38" t="str">
            <v>和舰芯片制造（苏州）股份有限公司</v>
          </cell>
          <cell r="D38" t="str">
            <v>苏财工[2020]122号  2020年省级工业企业技术改造综合奖补资金</v>
          </cell>
          <cell r="E38" t="str">
            <v>1130000.00</v>
          </cell>
        </row>
        <row r="39">
          <cell r="C39" t="str">
            <v>大金空调（苏州）有限公司</v>
          </cell>
          <cell r="D39" t="str">
            <v>苏财工[2020]122号  2020年省级工业企业技术改造综合奖补资金</v>
          </cell>
          <cell r="E39" t="str">
            <v>1100000.00</v>
          </cell>
        </row>
        <row r="40">
          <cell r="C40" t="str">
            <v>康美包（苏州）有限公司</v>
          </cell>
          <cell r="D40" t="str">
            <v>苏财工[2020]122号  2020年省级工业企业技术改造综合奖补资金</v>
          </cell>
          <cell r="E40" t="str">
            <v>550000.00</v>
          </cell>
        </row>
        <row r="41">
          <cell r="C41" t="str">
            <v>苏州龙沙化工有限公司</v>
          </cell>
          <cell r="D41" t="str">
            <v>苏财工[2020]122号  2020年省级工业企业技术改造综合奖补资金</v>
          </cell>
          <cell r="E41" t="str">
            <v>380000.00</v>
          </cell>
        </row>
        <row r="42">
          <cell r="C42" t="str">
            <v>卫材（中国）药业有限公司</v>
          </cell>
          <cell r="D42" t="str">
            <v>苏财工[2020]122号  2020年省级工业企业技术改造综合奖补资金</v>
          </cell>
          <cell r="E42" t="str">
            <v>1190000.00</v>
          </cell>
        </row>
        <row r="43">
          <cell r="C43" t="str">
            <v>乔治费歇尔金属成型科技（苏州）有限公司</v>
          </cell>
          <cell r="D43" t="str">
            <v>苏财工[2020]122号  2020年省级工业企业技术改造综合奖补资金</v>
          </cell>
          <cell r="E43" t="str">
            <v>150000.00</v>
          </cell>
        </row>
        <row r="44">
          <cell r="C44" t="str">
            <v>青山汽车紧固件（苏州）有限公司</v>
          </cell>
          <cell r="D44" t="str">
            <v>苏财工[2020]122号  2020年省级工业企业技术改造综合奖补资金</v>
          </cell>
          <cell r="E44" t="str">
            <v>190000.00</v>
          </cell>
        </row>
        <row r="45">
          <cell r="C45" t="str">
            <v>颀中科技（苏州）有限公司</v>
          </cell>
          <cell r="D45" t="str">
            <v>苏财工[2020]122号  2020年省级工业企业技术改造综合奖补资金</v>
          </cell>
          <cell r="E45" t="str">
            <v>1680000.00</v>
          </cell>
        </row>
        <row r="46">
          <cell r="C46" t="str">
            <v>斯丹德汽车系统（苏州）有限公司</v>
          </cell>
          <cell r="D46" t="str">
            <v>苏财工[2020]122号  2020年省级工业企业技术改造综合奖补资金</v>
          </cell>
          <cell r="E46" t="str">
            <v>150000.00</v>
          </cell>
        </row>
        <row r="47">
          <cell r="C47" t="str">
            <v>大金机电设备（苏州）有限公司</v>
          </cell>
          <cell r="D47" t="str">
            <v>苏财工[2020]122号  2020年省级工业企业技术改造综合奖补资金</v>
          </cell>
          <cell r="E47" t="str">
            <v>400000.00</v>
          </cell>
        </row>
        <row r="48">
          <cell r="C48" t="str">
            <v>伊利苏州乳业有限责任公司</v>
          </cell>
          <cell r="D48" t="str">
            <v>苏财工[2020]122号  2020年省级工业企业技术改造综合奖补资金</v>
          </cell>
          <cell r="E48" t="str">
            <v>210000.00</v>
          </cell>
        </row>
        <row r="49">
          <cell r="C49" t="str">
            <v>耐世特汽车系统（苏州）有限公司</v>
          </cell>
          <cell r="D49" t="str">
            <v>苏财工[2020]122号  2020年省级工业企业技术改造综合奖补资金</v>
          </cell>
          <cell r="E49" t="str">
            <v>470000.00</v>
          </cell>
        </row>
        <row r="50">
          <cell r="C50" t="str">
            <v>赛峰飞机发动机（苏州）有限公司</v>
          </cell>
          <cell r="D50" t="str">
            <v>苏财工[2020]122号  2020年省级工业企业技术改造综合奖补资金</v>
          </cell>
          <cell r="E50" t="str">
            <v>250000.00</v>
          </cell>
        </row>
        <row r="51">
          <cell r="C51" t="str">
            <v>石通瑞吉亚太电子（苏州）有限公司</v>
          </cell>
          <cell r="D51" t="str">
            <v>苏财工[2020]122号  2020年省级工业企业技术改造综合奖补资金</v>
          </cell>
          <cell r="E51" t="str">
            <v>150000.00</v>
          </cell>
        </row>
        <row r="52">
          <cell r="C52" t="str">
            <v>世达普（苏州）通信设备有限公司</v>
          </cell>
          <cell r="D52" t="str">
            <v>苏财工[2020]122号  2020年省级工业企业技术改造综合奖补资金</v>
          </cell>
          <cell r="E52" t="str">
            <v>460000.00</v>
          </cell>
        </row>
        <row r="53">
          <cell r="C53" t="str">
            <v>苏州晶方半导体科技股份有限公司</v>
          </cell>
          <cell r="D53" t="str">
            <v>苏财工[2020]122号  2020年省级工业企业技术改造综合奖补资金</v>
          </cell>
          <cell r="E53" t="str">
            <v>190000.00</v>
          </cell>
        </row>
        <row r="54">
          <cell r="C54" t="str">
            <v>豪梅特航空机件(苏州)有限公司</v>
          </cell>
          <cell r="D54" t="str">
            <v>苏财工[2020]122号  2020年省级工业企业技术改造综合奖补资金</v>
          </cell>
          <cell r="E54" t="str">
            <v>320000.00</v>
          </cell>
        </row>
        <row r="55">
          <cell r="C55" t="str">
            <v>日立安斯泰莫汽车系统(苏州)有限公司</v>
          </cell>
          <cell r="D55" t="str">
            <v>苏财工[2020]122号  2020年省级工业企业技术改造综合奖补资金</v>
          </cell>
          <cell r="E55" t="str">
            <v>890000.00</v>
          </cell>
        </row>
        <row r="56">
          <cell r="C56" t="str">
            <v>苏州微创关节医疗科技有限公司</v>
          </cell>
          <cell r="D56" t="str">
            <v>苏财工[2020]122号  2020年省级工业企业技术改造综合奖补资金</v>
          </cell>
          <cell r="E56" t="str">
            <v>150000.00</v>
          </cell>
        </row>
        <row r="57">
          <cell r="C57" t="str">
            <v>苏州万龙电气集团股份有限公司</v>
          </cell>
          <cell r="D57" t="str">
            <v>苏财工[2020]122号  2020年省级工业企业技术改造综合奖补资金</v>
          </cell>
          <cell r="E57" t="str">
            <v>150000.00</v>
          </cell>
        </row>
        <row r="58">
          <cell r="C58" t="str">
            <v>嘉盛半导体（苏州）有限公司</v>
          </cell>
          <cell r="D58" t="str">
            <v>苏财工[2020]122号  2020年省级工业企业技术改造综合奖补资金</v>
          </cell>
          <cell r="E58" t="str">
            <v>560000.00</v>
          </cell>
        </row>
        <row r="59">
          <cell r="C59" t="str">
            <v>博世汽车部件（苏州）有限公司</v>
          </cell>
          <cell r="D59" t="str">
            <v>苏财工[2020]122号  2020年省级工业企业技术改造综合奖补资金</v>
          </cell>
          <cell r="E59" t="str">
            <v>1310000.00</v>
          </cell>
        </row>
      </sheetData>
      <sheetData sheetId="8"/>
      <sheetData sheetId="9">
        <row r="2">
          <cell r="B2" t="str">
            <v>京隆科技（苏州）有限公司</v>
          </cell>
          <cell r="C2">
            <v>35</v>
          </cell>
        </row>
        <row r="3">
          <cell r="B3" t="str">
            <v>伟创力电子技术（苏州）有限公司</v>
          </cell>
          <cell r="C3">
            <v>27</v>
          </cell>
        </row>
        <row r="4">
          <cell r="B4" t="str">
            <v>苏州旭创科技有限公司</v>
          </cell>
          <cell r="C4">
            <v>14</v>
          </cell>
        </row>
        <row r="5">
          <cell r="B5" t="str">
            <v>威刚科技（苏州）有限公司</v>
          </cell>
          <cell r="C5">
            <v>12</v>
          </cell>
        </row>
        <row r="6">
          <cell r="B6" t="str">
            <v>乔治费歇尔金属成型科技（苏州）有限公司</v>
          </cell>
          <cell r="C6">
            <v>15</v>
          </cell>
        </row>
        <row r="7">
          <cell r="B7" t="str">
            <v>苏州通富超威半导体有限公司</v>
          </cell>
          <cell r="C7">
            <v>13</v>
          </cell>
        </row>
        <row r="8">
          <cell r="B8" t="str">
            <v>欧瑞康（中国）科技有限公司</v>
          </cell>
          <cell r="C8">
            <v>13</v>
          </cell>
        </row>
        <row r="9">
          <cell r="B9" t="str">
            <v>矽品科技（苏州）有限公司</v>
          </cell>
          <cell r="C9">
            <v>26</v>
          </cell>
        </row>
        <row r="10">
          <cell r="B10" t="str">
            <v>三星电子（苏州）半导体有限公司</v>
          </cell>
          <cell r="C10">
            <v>14</v>
          </cell>
        </row>
        <row r="11">
          <cell r="B11" t="str">
            <v>普杰无纺布（中国）有限公司</v>
          </cell>
          <cell r="C11">
            <v>18</v>
          </cell>
        </row>
        <row r="12">
          <cell r="B12" t="str">
            <v>和舰芯片制造（苏州）股份有限公司</v>
          </cell>
          <cell r="C12">
            <v>55</v>
          </cell>
        </row>
        <row r="13">
          <cell r="B13" t="str">
            <v>苏州东吴热电有限公司</v>
          </cell>
          <cell r="C13">
            <v>124</v>
          </cell>
        </row>
        <row r="14">
          <cell r="B14" t="str">
            <v>施乐辉医用产品（苏州）有限责任公司</v>
          </cell>
          <cell r="C14">
            <v>23</v>
          </cell>
        </row>
        <row r="15">
          <cell r="B15" t="str">
            <v>碧迪快速诊断产品（苏州）有限公司</v>
          </cell>
          <cell r="C15">
            <v>11</v>
          </cell>
        </row>
        <row r="16">
          <cell r="B16" t="str">
            <v>友达光电（苏州）有限公司</v>
          </cell>
          <cell r="C16">
            <v>60</v>
          </cell>
        </row>
        <row r="17">
          <cell r="B17" t="str">
            <v>康美包（苏州）有限公司</v>
          </cell>
          <cell r="C17">
            <v>7</v>
          </cell>
        </row>
        <row r="18">
          <cell r="B18" t="str">
            <v>江洋散热器（苏州）有限公司</v>
          </cell>
          <cell r="C18">
            <v>8</v>
          </cell>
        </row>
        <row r="19">
          <cell r="B19" t="str">
            <v>苏州生益科技有限公司</v>
          </cell>
          <cell r="C19">
            <v>19</v>
          </cell>
        </row>
        <row r="20">
          <cell r="B20" t="str">
            <v>麦特达因（苏州）汽车部件有限公司</v>
          </cell>
          <cell r="C20">
            <v>10</v>
          </cell>
        </row>
        <row r="21">
          <cell r="B21" t="str">
            <v>苏州华星光电显示有限公司</v>
          </cell>
          <cell r="C21">
            <v>32</v>
          </cell>
        </row>
        <row r="22">
          <cell r="B22" t="str">
            <v>博思格钢铁（苏州）有限公司</v>
          </cell>
          <cell r="C22">
            <v>35</v>
          </cell>
        </row>
        <row r="23">
          <cell r="B23" t="str">
            <v>富士胶片印版（中国）有限公司</v>
          </cell>
          <cell r="C23">
            <v>38</v>
          </cell>
        </row>
      </sheetData>
      <sheetData sheetId="10">
        <row r="18">
          <cell r="F18">
            <v>22.9</v>
          </cell>
        </row>
        <row r="19">
          <cell r="F19">
            <v>9.4</v>
          </cell>
        </row>
        <row r="38">
          <cell r="F38">
            <v>185</v>
          </cell>
        </row>
        <row r="44">
          <cell r="F44">
            <v>151.5</v>
          </cell>
        </row>
        <row r="60">
          <cell r="F60">
            <v>102.2</v>
          </cell>
        </row>
        <row r="95">
          <cell r="F95">
            <v>40</v>
          </cell>
        </row>
        <row r="136">
          <cell r="F136">
            <v>211.4</v>
          </cell>
        </row>
      </sheetData>
      <sheetData sheetId="11"/>
      <sheetData sheetId="12">
        <row r="4">
          <cell r="F4">
            <v>1500</v>
          </cell>
        </row>
        <row r="8">
          <cell r="F8">
            <v>400</v>
          </cell>
        </row>
        <row r="18">
          <cell r="F18">
            <v>1600</v>
          </cell>
        </row>
        <row r="43">
          <cell r="F43">
            <v>127</v>
          </cell>
        </row>
        <row r="44">
          <cell r="F44">
            <v>2000</v>
          </cell>
        </row>
        <row r="53">
          <cell r="F53">
            <v>800</v>
          </cell>
        </row>
        <row r="76">
          <cell r="F76">
            <v>279.16</v>
          </cell>
        </row>
        <row r="79">
          <cell r="F79">
            <v>1354</v>
          </cell>
        </row>
        <row r="88">
          <cell r="F88">
            <v>278</v>
          </cell>
        </row>
        <row r="101">
          <cell r="F101">
            <v>500</v>
          </cell>
        </row>
        <row r="106">
          <cell r="F106">
            <v>1061</v>
          </cell>
        </row>
        <row r="127">
          <cell r="F127">
            <v>768</v>
          </cell>
        </row>
      </sheetData>
      <sheetData sheetId="13">
        <row r="2">
          <cell r="B2">
            <v>80</v>
          </cell>
          <cell r="C2">
            <v>60</v>
          </cell>
          <cell r="D2">
            <v>50</v>
          </cell>
        </row>
        <row r="2">
          <cell r="G2">
            <v>0.796218</v>
          </cell>
        </row>
        <row r="3">
          <cell r="B3">
            <v>0.1</v>
          </cell>
          <cell r="C3">
            <v>0.08</v>
          </cell>
          <cell r="D3">
            <v>0.05</v>
          </cell>
          <cell r="E3">
            <v>0.03</v>
          </cell>
        </row>
        <row r="5">
          <cell r="B5">
            <v>0.05</v>
          </cell>
          <cell r="C5">
            <v>0.03</v>
          </cell>
          <cell r="D5">
            <v>0.03</v>
          </cell>
          <cell r="E5">
            <v>0.02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8"/>
  <sheetViews>
    <sheetView topLeftCell="Q88" workbookViewId="0">
      <selection activeCell="A1" sqref="$A1:$XFD1048576"/>
    </sheetView>
  </sheetViews>
  <sheetFormatPr defaultColWidth="9" defaultRowHeight="16.5"/>
  <cols>
    <col min="1" max="1" width="8.87272727272727" style="20"/>
    <col min="2" max="2" width="25.1272727272727" style="21" customWidth="1"/>
    <col min="3" max="3" width="16.6272727272727" style="21" customWidth="1"/>
    <col min="4" max="6" width="16.6272727272727" style="20" customWidth="1"/>
    <col min="7" max="7" width="6.75454545454545" style="20" customWidth="1"/>
    <col min="8" max="9" width="9.5" style="20" customWidth="1"/>
    <col min="10" max="10" width="17.8727272727273" style="20" customWidth="1"/>
    <col min="11" max="11" width="8.87272727272727" style="22"/>
    <col min="12" max="12" width="15.2545454545455" customWidth="1"/>
    <col min="13" max="13" width="9.5" style="22" customWidth="1"/>
    <col min="14" max="14" width="13.3727272727273" style="22" customWidth="1"/>
    <col min="15" max="15" width="16" customWidth="1"/>
    <col min="16" max="17" width="16" style="22" customWidth="1"/>
    <col min="18" max="19" width="16" customWidth="1"/>
    <col min="20" max="21" width="16" style="22" customWidth="1"/>
    <col min="22" max="22" width="16" style="23" hidden="1" customWidth="1"/>
    <col min="23" max="23" width="16" style="23" customWidth="1"/>
    <col min="24" max="24" width="14.5" style="22" customWidth="1"/>
    <col min="25" max="26" width="14.5" customWidth="1"/>
    <col min="27" max="27" width="14.8727272727273" style="24" hidden="1" customWidth="1"/>
  </cols>
  <sheetData>
    <row r="1" ht="33" customHeight="1" spans="1:26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ht="15.6" customHeight="1" spans="1:27">
      <c r="A2" s="26" t="s">
        <v>1</v>
      </c>
      <c r="B2" s="26" t="s">
        <v>2</v>
      </c>
      <c r="C2" s="26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9"/>
      <c r="I2" s="38"/>
      <c r="J2" s="39" t="s">
        <v>8</v>
      </c>
      <c r="K2" s="39" t="s">
        <v>9</v>
      </c>
      <c r="L2" s="40" t="s">
        <v>10</v>
      </c>
      <c r="M2" s="40" t="s">
        <v>11</v>
      </c>
      <c r="N2" s="39" t="s">
        <v>12</v>
      </c>
      <c r="O2" s="39" t="s">
        <v>13</v>
      </c>
      <c r="P2" s="40" t="s">
        <v>14</v>
      </c>
      <c r="Q2" s="40" t="s">
        <v>15</v>
      </c>
      <c r="R2" s="40" t="s">
        <v>16</v>
      </c>
      <c r="S2" s="40" t="s">
        <v>17</v>
      </c>
      <c r="T2" s="40" t="s">
        <v>18</v>
      </c>
      <c r="U2" s="40" t="s">
        <v>19</v>
      </c>
      <c r="V2" s="47" t="s">
        <v>20</v>
      </c>
      <c r="W2" s="47" t="s">
        <v>20</v>
      </c>
      <c r="X2" s="39" t="s">
        <v>21</v>
      </c>
      <c r="Y2" s="40" t="s">
        <v>22</v>
      </c>
      <c r="Z2" s="57" t="s">
        <v>23</v>
      </c>
      <c r="AA2" s="24" t="s">
        <v>20</v>
      </c>
    </row>
    <row r="3" ht="54.6" customHeight="1" spans="1:26">
      <c r="A3" s="26"/>
      <c r="B3" s="26"/>
      <c r="C3" s="26"/>
      <c r="D3" s="30">
        <v>0.7</v>
      </c>
      <c r="E3" s="30">
        <v>0.2</v>
      </c>
      <c r="F3" s="30">
        <v>0.1</v>
      </c>
      <c r="G3" s="27" t="s">
        <v>24</v>
      </c>
      <c r="H3" s="27" t="s">
        <v>25</v>
      </c>
      <c r="I3" s="27" t="s">
        <v>26</v>
      </c>
      <c r="J3" s="39"/>
      <c r="K3" s="39"/>
      <c r="L3" s="41"/>
      <c r="M3" s="41"/>
      <c r="N3" s="39"/>
      <c r="O3" s="39"/>
      <c r="P3" s="41"/>
      <c r="Q3" s="41"/>
      <c r="R3" s="41"/>
      <c r="S3" s="41"/>
      <c r="T3" s="41"/>
      <c r="U3" s="41"/>
      <c r="V3" s="48"/>
      <c r="W3" s="48"/>
      <c r="X3" s="39"/>
      <c r="Y3" s="41"/>
      <c r="Z3" s="57"/>
    </row>
    <row r="4" s="19" customFormat="1" spans="1:27">
      <c r="A4" s="31">
        <v>1</v>
      </c>
      <c r="B4" s="32" t="str">
        <f>[1]苏州工业园区工业企业技术改造经济效益表!B4</f>
        <v>SEW-传动设备(苏州)有限公司</v>
      </c>
      <c r="C4" s="33" t="str">
        <f>[1]苏州工业园区工业企业技术改造经济效益表!C4</f>
        <v>91320594730135548U</v>
      </c>
      <c r="D4" s="34">
        <f>[1]经济效益!N4</f>
        <v>23.699003537862</v>
      </c>
      <c r="E4" s="34">
        <f>[1]智能化效益!R4</f>
        <v>80.2835</v>
      </c>
      <c r="F4" s="31">
        <f>IF([1]综合素质认定!O4&gt;10,10,[1]综合素质认定!O4)</f>
        <v>1</v>
      </c>
      <c r="G4" s="31">
        <v>0</v>
      </c>
      <c r="H4" s="31">
        <v>0</v>
      </c>
      <c r="I4" s="31">
        <v>0</v>
      </c>
      <c r="J4" s="34">
        <f t="shared" ref="J4:J67" si="0">D4*$D$3+E4*$E$3+F4-G4-H4-I4</f>
        <v>33.6460024765034</v>
      </c>
      <c r="K4" s="31" t="str">
        <f>IF(J4&lt;[1]奖补比例!$D$2,"D",IF(J4&lt;[1]奖补比例!$C$2,"C",IF(J4&lt;[1]奖补比例!$B$2,"B","A")))</f>
        <v>D</v>
      </c>
      <c r="L4" s="42">
        <f>[1]苏州工业园区工业企业技术改造经济效益表!AJ4</f>
        <v>1e-6</v>
      </c>
      <c r="M4" s="31">
        <f>[1]苏州工业园区工业企业技术改造经济效益表!AM4</f>
        <v>0</v>
      </c>
      <c r="N4" s="31">
        <f>IF([1]苏州工业园区工业企业技术改造经济效益表!AN4&gt;=0.7,[1]苏州工业园区工业企业技术改造经济效益表!AM4,0)</f>
        <v>0</v>
      </c>
      <c r="O4" s="42">
        <f>IF(IF(K4="A",[1]苏州工业园区工业企业技术改造经济效益表!AJ4*[1]奖补比例!$B$3+N4*[1]奖补比例!$B$5,IF(K4="B",[1]苏州工业园区工业企业技术改造经济效益表!AJ4*[1]奖补比例!$C$3+N4*[1]奖补比例!$C$5,IF(K4="C",[1]苏州工业园区工业企业技术改造经济效益表!AJ4*[1]奖补比例!$D$3+N4*[1]奖补比例!$D$5,[1]苏州工业园区工业企业技术改造经济效益表!AJ4*[1]奖补比例!$E$3+N4*[1]奖补比例!$E$5)))*[1]奖补比例!$G$2&gt;1000,1000,IF(K4="A",[1]苏州工业园区工业企业技术改造经济效益表!AJ4*[1]奖补比例!$B$3+N4*[1]奖补比例!$B$5,IF(K4="B",[1]苏州工业园区工业企业技术改造经济效益表!AJ4*[1]奖补比例!$C$3+N4*[1]奖补比例!$C$5,IF(K4="C",[1]苏州工业园区工业企业技术改造经济效益表!AJ4*[1]奖补比例!$D$3+N4*[1]奖补比例!$D$5,[1]苏州工业园区工业企业技术改造经济效益表!AJ4*[1]奖补比例!$E$3+N4*[1]奖补比例!$E$5)))*[1]奖补比例!$G$2)</f>
        <v>2.388654e-8</v>
      </c>
      <c r="P4" s="43">
        <v>0</v>
      </c>
      <c r="Q4" s="43">
        <v>0</v>
      </c>
      <c r="R4" s="43">
        <v>0</v>
      </c>
      <c r="S4" s="43">
        <f>[1]【扣减】人工智能奖补!F3</f>
        <v>0</v>
      </c>
      <c r="T4" s="43">
        <v>0</v>
      </c>
      <c r="U4" s="43">
        <f>[1]【扣减】投促委!F3</f>
        <v>0</v>
      </c>
      <c r="V4" s="49">
        <v>0</v>
      </c>
      <c r="W4" s="50">
        <f t="shared" ref="W4:W67" si="1">ROUND(V4,2)</f>
        <v>0</v>
      </c>
      <c r="X4" s="51">
        <v>0</v>
      </c>
      <c r="Y4" s="58" t="str">
        <f>IF([1]项目纳统比对表!D4="否","未纳统",IF([1]项目纳统比对表!F4="否","不足500万元",""))</f>
        <v/>
      </c>
      <c r="Z4" s="58" t="s">
        <v>27</v>
      </c>
      <c r="AA4" s="59">
        <v>0</v>
      </c>
    </row>
    <row r="5" spans="1:27">
      <c r="A5" s="35">
        <v>2</v>
      </c>
      <c r="B5" s="36" t="str">
        <f>[1]苏州工业园区工业企业技术改造经济效益表!B5</f>
        <v>SEW-电机(苏州)有限公司</v>
      </c>
      <c r="C5" s="36" t="str">
        <f>[1]苏州工业园区工业企业技术改造经济效益表!C5</f>
        <v>91320594759661656F</v>
      </c>
      <c r="D5" s="37">
        <f>[1]经济效益!N5</f>
        <v>68.6556842457016</v>
      </c>
      <c r="E5" s="37">
        <f>[1]智能化效益!R5</f>
        <v>81.5512</v>
      </c>
      <c r="F5" s="35">
        <f>IF([1]综合素质认定!O5&gt;10,10,[1]综合素质认定!O5)</f>
        <v>0</v>
      </c>
      <c r="G5" s="35">
        <v>0</v>
      </c>
      <c r="H5" s="35">
        <v>0</v>
      </c>
      <c r="I5" s="35">
        <v>0</v>
      </c>
      <c r="J5" s="37">
        <f t="shared" si="0"/>
        <v>64.3692189719911</v>
      </c>
      <c r="K5" s="35" t="str">
        <f>IF(J5&lt;[1]奖补比例!$D$2,"D",IF(J5&lt;[1]奖补比例!$C$2,"C",IF(J5&lt;[1]奖补比例!$B$2,"B","A")))</f>
        <v>B</v>
      </c>
      <c r="L5" s="36">
        <f>[1]苏州工业园区工业企业技术改造经济效益表!AJ5</f>
        <v>7597.02</v>
      </c>
      <c r="M5" s="35">
        <f>[1]苏州工业园区工业企业技术改造经济效益表!AM5</f>
        <v>188.51</v>
      </c>
      <c r="N5" s="35">
        <f>IF([1]苏州工业园区工业企业技术改造经济效益表!AN5&gt;=0.7,[1]苏州工业园区工业企业技术改造经济效益表!AM5,0)</f>
        <v>0</v>
      </c>
      <c r="O5" s="44">
        <f>IF(IF(K5="A",[1]苏州工业园区工业企业技术改造经济效益表!AJ5*[1]奖补比例!$B$3+N5*[1]奖补比例!$B$5,IF(K5="B",[1]苏州工业园区工业企业技术改造经济效益表!AJ5*[1]奖补比例!$C$3+N5*[1]奖补比例!$C$5,IF(K5="C",[1]苏州工业园区工业企业技术改造经济效益表!AJ5*[1]奖补比例!$D$3+N5*[1]奖补比例!$D$5,[1]苏州工业园区工业企业技术改造经济效益表!AJ5*[1]奖补比例!$E$3+N5*[1]奖补比例!$E$5)))*[1]奖补比例!$G$2&gt;1000,1000,IF(K5="A",[1]苏州工业园区工业企业技术改造经济效益表!AJ5*[1]奖补比例!$B$3+N5*[1]奖补比例!$B$5,IF(K5="B",[1]苏州工业园区工业企业技术改造经济效益表!AJ5*[1]奖补比例!$C$3+N5*[1]奖补比例!$C$5,IF(K5="C",[1]苏州工业园区工业企业技术改造经济效益表!AJ5*[1]奖补比例!$D$3+N5*[1]奖补比例!$D$5,[1]苏州工业园区工业企业技术改造经济效益表!AJ5*[1]奖补比例!$E$3+N5*[1]奖补比例!$E$5)))*[1]奖补比例!$G$2)</f>
        <v>483.9107256288</v>
      </c>
      <c r="P5" s="45">
        <f>VLOOKUP(B5,[1]【扣减】省技改综合奖补!$C$2:$E$59,3,0)/10000</f>
        <v>34</v>
      </c>
      <c r="Q5" s="45">
        <v>0</v>
      </c>
      <c r="R5" s="45">
        <v>0</v>
      </c>
      <c r="S5" s="45">
        <f>[1]【扣减】人工智能奖补!F4</f>
        <v>0</v>
      </c>
      <c r="T5" s="45">
        <v>0</v>
      </c>
      <c r="U5" s="45">
        <f>[1]【扣减】投促委!F4</f>
        <v>1500</v>
      </c>
      <c r="V5" s="52">
        <v>0</v>
      </c>
      <c r="W5" s="53">
        <f t="shared" si="1"/>
        <v>0</v>
      </c>
      <c r="X5" s="54">
        <f t="shared" ref="X5:X33" si="2">O5/L5</f>
        <v>0.06369744</v>
      </c>
      <c r="Y5" s="60" t="str">
        <f>IF([1]项目纳统比对表!D5="否","未纳统",IF([1]项目纳统比对表!F5="否","不足500万元",""))</f>
        <v>未纳统</v>
      </c>
      <c r="Z5" s="60"/>
      <c r="AA5" s="24">
        <v>0</v>
      </c>
    </row>
    <row r="6" spans="1:27">
      <c r="A6" s="35">
        <v>3</v>
      </c>
      <c r="B6" s="36" t="str">
        <f>[1]苏州工业园区工业企业技术改造经济效益表!B6</f>
        <v>艾利（苏州）有限公司</v>
      </c>
      <c r="C6" s="36" t="str">
        <f>[1]苏州工业园区工业企业技术改造经济效益表!C6</f>
        <v>91320594769869813E</v>
      </c>
      <c r="D6" s="37">
        <f>[1]经济效益!N6</f>
        <v>56.6126666726958</v>
      </c>
      <c r="E6" s="35">
        <f>[1]智能化效益!R6</f>
        <v>91.94</v>
      </c>
      <c r="F6" s="35">
        <f>IF([1]综合素质认定!O6&gt;10,10,[1]综合素质认定!O6)</f>
        <v>0</v>
      </c>
      <c r="G6" s="35">
        <v>0</v>
      </c>
      <c r="H6" s="35">
        <v>0</v>
      </c>
      <c r="I6" s="35">
        <v>0</v>
      </c>
      <c r="J6" s="37">
        <f t="shared" si="0"/>
        <v>58.0168666708871</v>
      </c>
      <c r="K6" s="35" t="str">
        <f>IF(J6&lt;[1]奖补比例!$D$2,"D",IF(J6&lt;[1]奖补比例!$C$2,"C",IF(J6&lt;[1]奖补比例!$B$2,"B","A")))</f>
        <v>C</v>
      </c>
      <c r="L6" s="36">
        <f>[1]苏州工业园区工业企业技术改造经济效益表!AJ6</f>
        <v>704.87</v>
      </c>
      <c r="M6" s="35">
        <f>[1]苏州工业园区工业企业技术改造经济效益表!AM6</f>
        <v>0</v>
      </c>
      <c r="N6" s="35">
        <f>IF([1]苏州工业园区工业企业技术改造经济效益表!AN6&gt;=0.7,[1]苏州工业园区工业企业技术改造经济效益表!AM6,0)</f>
        <v>0</v>
      </c>
      <c r="O6" s="44">
        <f>IF(IF(K6="A",[1]苏州工业园区工业企业技术改造经济效益表!AJ6*[1]奖补比例!$B$3+N6*[1]奖补比例!$B$5,IF(K6="B",[1]苏州工业园区工业企业技术改造经济效益表!AJ6*[1]奖补比例!$C$3+N6*[1]奖补比例!$C$5,IF(K6="C",[1]苏州工业园区工业企业技术改造经济效益表!AJ6*[1]奖补比例!$D$3+N6*[1]奖补比例!$D$5,[1]苏州工业园区工业企业技术改造经济效益表!AJ6*[1]奖补比例!$E$3+N6*[1]奖补比例!$E$5)))*[1]奖补比例!$G$2&gt;1000,1000,IF(K6="A",[1]苏州工业园区工业企业技术改造经济效益表!AJ6*[1]奖补比例!$B$3+N6*[1]奖补比例!$B$5,IF(K6="B",[1]苏州工业园区工业企业技术改造经济效益表!AJ6*[1]奖补比例!$C$3+N6*[1]奖补比例!$C$5,IF(K6="C",[1]苏州工业园区工业企业技术改造经济效益表!AJ6*[1]奖补比例!$D$3+N6*[1]奖补比例!$D$5,[1]苏州工业园区工业企业技术改造经济效益表!AJ6*[1]奖补比例!$E$3+N6*[1]奖补比例!$E$5)))*[1]奖补比例!$G$2)</f>
        <v>28.061509083</v>
      </c>
      <c r="P6" s="45">
        <v>0</v>
      </c>
      <c r="Q6" s="45">
        <v>0</v>
      </c>
      <c r="R6" s="45">
        <v>0</v>
      </c>
      <c r="S6" s="45">
        <f>[1]【扣减】人工智能奖补!F5</f>
        <v>0</v>
      </c>
      <c r="T6" s="45">
        <v>0</v>
      </c>
      <c r="U6" s="45">
        <f>[1]【扣减】投促委!F5</f>
        <v>0</v>
      </c>
      <c r="V6" s="55">
        <v>28.061509083</v>
      </c>
      <c r="W6" s="53">
        <f t="shared" si="1"/>
        <v>28.06</v>
      </c>
      <c r="X6" s="54">
        <f t="shared" si="2"/>
        <v>0.0398109</v>
      </c>
      <c r="Y6" s="60" t="str">
        <f>IF([1]项目纳统比对表!D6="否","未纳统",IF([1]项目纳统比对表!F6="否","不足500万元",""))</f>
        <v>未纳统</v>
      </c>
      <c r="Z6" s="60"/>
      <c r="AA6" s="24">
        <v>28.06</v>
      </c>
    </row>
    <row r="7" spans="1:27">
      <c r="A7" s="35">
        <v>4</v>
      </c>
      <c r="B7" s="36" t="str">
        <f>[1]苏州工业园区工业企业技术改造经济效益表!B7</f>
        <v>艾默生环境优化技术（苏州）有限公司</v>
      </c>
      <c r="C7" s="36" t="str">
        <f>[1]苏州工业园区工业企业技术改造经济效益表!C7</f>
        <v>9132059460820727XQ</v>
      </c>
      <c r="D7" s="37">
        <f>[1]经济效益!N7</f>
        <v>53.1028856914368</v>
      </c>
      <c r="E7" s="37">
        <f>[1]智能化效益!R7</f>
        <v>89.6</v>
      </c>
      <c r="F7" s="35">
        <f>IF([1]综合素质认定!O7&gt;10,10,[1]综合素质认定!O7)</f>
        <v>1</v>
      </c>
      <c r="G7" s="35">
        <v>0</v>
      </c>
      <c r="H7" s="35">
        <v>0</v>
      </c>
      <c r="I7" s="35">
        <v>0</v>
      </c>
      <c r="J7" s="37">
        <f t="shared" si="0"/>
        <v>56.0920199840058</v>
      </c>
      <c r="K7" s="35" t="str">
        <f>IF(J7&lt;[1]奖补比例!$D$2,"D",IF(J7&lt;[1]奖补比例!$C$2,"C",IF(J7&lt;[1]奖补比例!$B$2,"B","A")))</f>
        <v>C</v>
      </c>
      <c r="L7" s="36">
        <f>[1]苏州工业园区工业企业技术改造经济效益表!AJ7</f>
        <v>3708.31</v>
      </c>
      <c r="M7" s="35">
        <f>[1]苏州工业园区工业企业技术改造经济效益表!AM7</f>
        <v>358.66</v>
      </c>
      <c r="N7" s="35">
        <f>IF([1]苏州工业园区工业企业技术改造经济效益表!AN7&gt;=0.7,[1]苏州工业园区工业企业技术改造经济效益表!AM7,0)</f>
        <v>0</v>
      </c>
      <c r="O7" s="44">
        <f>IF(IF(K7="A",[1]苏州工业园区工业企业技术改造经济效益表!AJ7*[1]奖补比例!$B$3+N7*[1]奖补比例!$B$5,IF(K7="B",[1]苏州工业园区工业企业技术改造经济效益表!AJ7*[1]奖补比例!$C$3+N7*[1]奖补比例!$C$5,IF(K7="C",[1]苏州工业园区工业企业技术改造经济效益表!AJ7*[1]奖补比例!$D$3+N7*[1]奖补比例!$D$5,[1]苏州工业园区工业企业技术改造经济效益表!AJ7*[1]奖补比例!$E$3+N7*[1]奖补比例!$E$5)))*[1]奖补比例!$G$2&gt;1000,1000,IF(K7="A",[1]苏州工业园区工业企业技术改造经济效益表!AJ7*[1]奖补比例!$B$3+N7*[1]奖补比例!$B$5,IF(K7="B",[1]苏州工业园区工业企业技术改造经济效益表!AJ7*[1]奖补比例!$C$3+N7*[1]奖补比例!$C$5,IF(K7="C",[1]苏州工业园区工业企业技术改造经济效益表!AJ7*[1]奖补比例!$D$3+N7*[1]奖补比例!$D$5,[1]苏州工业园区工业企业技术改造经济效益表!AJ7*[1]奖补比例!$E$3+N7*[1]奖补比例!$E$5)))*[1]奖补比例!$G$2)</f>
        <v>147.631158579</v>
      </c>
      <c r="P7" s="45">
        <f>VLOOKUP(B7,[1]【扣减】省技改综合奖补!$C$2:$E$59,3,0)/10000</f>
        <v>38</v>
      </c>
      <c r="Q7" s="45">
        <v>0</v>
      </c>
      <c r="R7" s="45">
        <v>0</v>
      </c>
      <c r="S7" s="45">
        <f>[1]【扣减】人工智能奖补!F6</f>
        <v>0</v>
      </c>
      <c r="T7" s="45">
        <v>0</v>
      </c>
      <c r="U7" s="45">
        <f>[1]【扣减】投促委!F6</f>
        <v>0</v>
      </c>
      <c r="V7" s="55">
        <v>109.631158579</v>
      </c>
      <c r="W7" s="53">
        <f t="shared" si="1"/>
        <v>109.63</v>
      </c>
      <c r="X7" s="54">
        <f t="shared" si="2"/>
        <v>0.0398109</v>
      </c>
      <c r="Y7" s="60" t="str">
        <f>IF([1]项目纳统比对表!D7="否","未纳统",IF([1]项目纳统比对表!F7="否","不足500万元",""))</f>
        <v/>
      </c>
      <c r="Z7" s="60"/>
      <c r="AA7" s="24">
        <v>109.63</v>
      </c>
    </row>
    <row r="8" spans="1:27">
      <c r="A8" s="35">
        <v>5</v>
      </c>
      <c r="B8" s="36" t="str">
        <f>[1]苏州工业园区工业企业技术改造经济效益表!B8</f>
        <v>爱发科电子材料（苏州）有限公司</v>
      </c>
      <c r="C8" s="36" t="str">
        <f>[1]苏州工业园区工业企业技术改造经济效益表!C8</f>
        <v>91320594687174022W</v>
      </c>
      <c r="D8" s="37">
        <f>[1]经济效益!N8</f>
        <v>58.13700081863</v>
      </c>
      <c r="E8" s="37">
        <f>[1]智能化效益!R8</f>
        <v>80.0368</v>
      </c>
      <c r="F8" s="35">
        <f>IF([1]综合素质认定!O8&gt;10,10,[1]综合素质认定!O8)</f>
        <v>1</v>
      </c>
      <c r="G8" s="35">
        <v>0</v>
      </c>
      <c r="H8" s="35">
        <v>0</v>
      </c>
      <c r="I8" s="35">
        <v>0</v>
      </c>
      <c r="J8" s="37">
        <f t="shared" si="0"/>
        <v>57.703260573041</v>
      </c>
      <c r="K8" s="35" t="str">
        <f>IF(J8&lt;[1]奖补比例!$D$2,"D",IF(J8&lt;[1]奖补比例!$C$2,"C",IF(J8&lt;[1]奖补比例!$B$2,"B","A")))</f>
        <v>C</v>
      </c>
      <c r="L8" s="36">
        <f>[1]苏州工业园区工业企业技术改造经济效益表!AJ8</f>
        <v>745.45</v>
      </c>
      <c r="M8" s="35">
        <f>[1]苏州工业园区工业企业技术改造经济效益表!AM8</f>
        <v>14.35</v>
      </c>
      <c r="N8" s="35">
        <f>IF([1]苏州工业园区工业企业技术改造经济效益表!AN8&gt;=0.7,[1]苏州工业园区工业企业技术改造经济效益表!AM8,0)</f>
        <v>0</v>
      </c>
      <c r="O8" s="44">
        <f>IF(IF(K8="A",[1]苏州工业园区工业企业技术改造经济效益表!AJ8*[1]奖补比例!$B$3+N8*[1]奖补比例!$B$5,IF(K8="B",[1]苏州工业园区工业企业技术改造经济效益表!AJ8*[1]奖补比例!$C$3+N8*[1]奖补比例!$C$5,IF(K8="C",[1]苏州工业园区工业企业技术改造经济效益表!AJ8*[1]奖补比例!$D$3+N8*[1]奖补比例!$D$5,[1]苏州工业园区工业企业技术改造经济效益表!AJ8*[1]奖补比例!$E$3+N8*[1]奖补比例!$E$5)))*[1]奖补比例!$G$2&gt;1000,1000,IF(K8="A",[1]苏州工业园区工业企业技术改造经济效益表!AJ8*[1]奖补比例!$B$3+N8*[1]奖补比例!$B$5,IF(K8="B",[1]苏州工业园区工业企业技术改造经济效益表!AJ8*[1]奖补比例!$C$3+N8*[1]奖补比例!$C$5,IF(K8="C",[1]苏州工业园区工业企业技术改造经济效益表!AJ8*[1]奖补比例!$D$3+N8*[1]奖补比例!$D$5,[1]苏州工业园区工业企业技术改造经济效益表!AJ8*[1]奖补比例!$E$3+N8*[1]奖补比例!$E$5)))*[1]奖补比例!$G$2)</f>
        <v>29.677035405</v>
      </c>
      <c r="P8" s="45">
        <v>0</v>
      </c>
      <c r="Q8" s="45">
        <v>0</v>
      </c>
      <c r="R8" s="45">
        <v>0</v>
      </c>
      <c r="S8" s="45">
        <f>[1]【扣减】人工智能奖补!F7</f>
        <v>0</v>
      </c>
      <c r="T8" s="45">
        <v>0</v>
      </c>
      <c r="U8" s="45">
        <f>[1]【扣减】投促委!F7</f>
        <v>0</v>
      </c>
      <c r="V8" s="55">
        <v>29.677035405</v>
      </c>
      <c r="W8" s="53">
        <f t="shared" si="1"/>
        <v>29.68</v>
      </c>
      <c r="X8" s="54">
        <f t="shared" si="2"/>
        <v>0.0398109</v>
      </c>
      <c r="Y8" s="60" t="str">
        <f>IF([1]项目纳统比对表!D8="否","未纳统",IF([1]项目纳统比对表!F8="否","不足500万元",""))</f>
        <v/>
      </c>
      <c r="Z8" s="60"/>
      <c r="AA8" s="24">
        <v>29.68</v>
      </c>
    </row>
    <row r="9" spans="1:27">
      <c r="A9" s="35">
        <v>6</v>
      </c>
      <c r="B9" s="36" t="str">
        <f>[1]苏州工业园区工业企业技术改造经济效益表!B9</f>
        <v>安波福电子（苏州）有限公司</v>
      </c>
      <c r="C9" s="36" t="str">
        <f>[1]苏州工业园区工业企业技术改造经济效益表!C9</f>
        <v>9132059475393991XQ</v>
      </c>
      <c r="D9" s="37">
        <f>[1]经济效益!N9</f>
        <v>61.1456950386546</v>
      </c>
      <c r="E9" s="37">
        <f>[1]智能化效益!R9</f>
        <v>94.7865</v>
      </c>
      <c r="F9" s="35">
        <f>IF([1]综合素质认定!O9&gt;10,10,[1]综合素质认定!O9)</f>
        <v>3</v>
      </c>
      <c r="G9" s="35">
        <v>0</v>
      </c>
      <c r="H9" s="35">
        <v>0</v>
      </c>
      <c r="I9" s="35">
        <v>0</v>
      </c>
      <c r="J9" s="37">
        <f t="shared" si="0"/>
        <v>64.7592865270582</v>
      </c>
      <c r="K9" s="35" t="str">
        <f>IF(J9&lt;[1]奖补比例!$D$2,"D",IF(J9&lt;[1]奖补比例!$C$2,"C",IF(J9&lt;[1]奖补比例!$B$2,"B","A")))</f>
        <v>B</v>
      </c>
      <c r="L9" s="36">
        <f>[1]苏州工业园区工业企业技术改造经济效益表!AJ9</f>
        <v>7028.94</v>
      </c>
      <c r="M9" s="37">
        <f>[1]苏州工业园区工业企业技术改造经济效益表!AM9</f>
        <v>2305.16</v>
      </c>
      <c r="N9" s="35">
        <f>IF([1]苏州工业园区工业企业技术改造经济效益表!AN9&gt;=0.7,[1]苏州工业园区工业企业技术改造经济效益表!AM9,0)</f>
        <v>0</v>
      </c>
      <c r="O9" s="44">
        <f>IF(IF(K9="A",[1]苏州工业园区工业企业技术改造经济效益表!AJ9*[1]奖补比例!$B$3+N9*[1]奖补比例!$B$5,IF(K9="B",[1]苏州工业园区工业企业技术改造经济效益表!AJ9*[1]奖补比例!$C$3+N9*[1]奖补比例!$C$5,IF(K9="C",[1]苏州工业园区工业企业技术改造经济效益表!AJ9*[1]奖补比例!$D$3+N9*[1]奖补比例!$D$5,[1]苏州工业园区工业企业技术改造经济效益表!AJ9*[1]奖补比例!$E$3+N9*[1]奖补比例!$E$5)))*[1]奖补比例!$G$2&gt;1000,1000,IF(K9="A",[1]苏州工业园区工业企业技术改造经济效益表!AJ9*[1]奖补比例!$B$3+N9*[1]奖补比例!$B$5,IF(K9="B",[1]苏州工业园区工业企业技术改造经济效益表!AJ9*[1]奖补比例!$C$3+N9*[1]奖补比例!$C$5,IF(K9="C",[1]苏州工业园区工业企业技术改造经济效益表!AJ9*[1]奖补比例!$D$3+N9*[1]奖补比例!$D$5,[1]苏州工业园区工业企业技术改造经济效益表!AJ9*[1]奖补比例!$E$3+N9*[1]奖补比例!$E$5)))*[1]奖补比例!$G$2)</f>
        <v>447.7254839136</v>
      </c>
      <c r="P9" s="45">
        <f>VLOOKUP(B9,[1]【扣减】省技改综合奖补!$C$2:$E$59,3,0)/10000</f>
        <v>37</v>
      </c>
      <c r="Q9" s="45">
        <v>0</v>
      </c>
      <c r="R9" s="45">
        <v>0</v>
      </c>
      <c r="S9" s="45">
        <f>[1]【扣减】人工智能奖补!F8</f>
        <v>0</v>
      </c>
      <c r="T9" s="45">
        <v>0</v>
      </c>
      <c r="U9" s="45">
        <f>[1]【扣减】投促委!F8</f>
        <v>400</v>
      </c>
      <c r="V9" s="55">
        <v>10.7254839136</v>
      </c>
      <c r="W9" s="53">
        <f t="shared" si="1"/>
        <v>10.73</v>
      </c>
      <c r="X9" s="54">
        <f t="shared" si="2"/>
        <v>0.06369744</v>
      </c>
      <c r="Y9" s="60" t="str">
        <f>IF([1]项目纳统比对表!D9="否","未纳统",IF([1]项目纳统比对表!F9="否","不足500万元",""))</f>
        <v/>
      </c>
      <c r="Z9" s="60"/>
      <c r="AA9" s="24">
        <v>10.73</v>
      </c>
    </row>
    <row r="10" spans="1:27">
      <c r="A10" s="35">
        <v>7</v>
      </c>
      <c r="B10" s="36" t="str">
        <f>[1]苏州工业园区工业企业技术改造经济效益表!B10</f>
        <v>安拓锐高新测试技术（苏州）有限公司</v>
      </c>
      <c r="C10" s="36" t="str">
        <f>[1]苏州工业园区工业企业技术改造经济效益表!C10</f>
        <v>913205947923058131</v>
      </c>
      <c r="D10" s="37">
        <f>[1]经济效益!N10</f>
        <v>83.932420576572</v>
      </c>
      <c r="E10" s="37">
        <f>[1]智能化效益!R10</f>
        <v>88.335</v>
      </c>
      <c r="F10" s="35">
        <f>IF([1]综合素质认定!O10&gt;10,10,[1]综合素质认定!O10)</f>
        <v>1</v>
      </c>
      <c r="G10" s="35">
        <v>0</v>
      </c>
      <c r="H10" s="35">
        <v>0</v>
      </c>
      <c r="I10" s="35">
        <v>0</v>
      </c>
      <c r="J10" s="37">
        <f t="shared" si="0"/>
        <v>77.4196944036004</v>
      </c>
      <c r="K10" s="35" t="str">
        <f>IF(J10&lt;[1]奖补比例!$D$2,"D",IF(J10&lt;[1]奖补比例!$C$2,"C",IF(J10&lt;[1]奖补比例!$B$2,"B","A")))</f>
        <v>B</v>
      </c>
      <c r="L10" s="36">
        <f>[1]苏州工业园区工业企业技术改造经济效益表!AJ10</f>
        <v>963.52</v>
      </c>
      <c r="M10" s="35">
        <f>[1]苏州工业园区工业企业技术改造经济效益表!AM10</f>
        <v>0</v>
      </c>
      <c r="N10" s="35">
        <f>IF([1]苏州工业园区工业企业技术改造经济效益表!AN10&gt;=0.7,[1]苏州工业园区工业企业技术改造经济效益表!AM10,0)</f>
        <v>0</v>
      </c>
      <c r="O10" s="44">
        <f>IF(IF(K10="A",[1]苏州工业园区工业企业技术改造经济效益表!AJ10*[1]奖补比例!$B$3+N10*[1]奖补比例!$B$5,IF(K10="B",[1]苏州工业园区工业企业技术改造经济效益表!AJ10*[1]奖补比例!$C$3+N10*[1]奖补比例!$C$5,IF(K10="C",[1]苏州工业园区工业企业技术改造经济效益表!AJ10*[1]奖补比例!$D$3+N10*[1]奖补比例!$D$5,[1]苏州工业园区工业企业技术改造经济效益表!AJ10*[1]奖补比例!$E$3+N10*[1]奖补比例!$E$5)))*[1]奖补比例!$G$2&gt;1000,1000,IF(K10="A",[1]苏州工业园区工业企业技术改造经济效益表!AJ10*[1]奖补比例!$B$3+N10*[1]奖补比例!$B$5,IF(K10="B",[1]苏州工业园区工业企业技术改造经济效益表!AJ10*[1]奖补比例!$C$3+N10*[1]奖补比例!$C$5,IF(K10="C",[1]苏州工业园区工业企业技术改造经济效益表!AJ10*[1]奖补比例!$D$3+N10*[1]奖补比例!$D$5,[1]苏州工业园区工业企业技术改造经济效益表!AJ10*[1]奖补比例!$E$3+N10*[1]奖补比例!$E$5)))*[1]奖补比例!$G$2)</f>
        <v>61.3737573888</v>
      </c>
      <c r="P10" s="45">
        <v>0</v>
      </c>
      <c r="Q10" s="45">
        <v>0</v>
      </c>
      <c r="R10" s="45">
        <v>0</v>
      </c>
      <c r="S10" s="45">
        <f>[1]【扣减】人工智能奖补!F9</f>
        <v>0</v>
      </c>
      <c r="T10" s="45">
        <v>0</v>
      </c>
      <c r="U10" s="45">
        <f>[1]【扣减】投促委!F9</f>
        <v>0</v>
      </c>
      <c r="V10" s="55">
        <v>61.3737573888</v>
      </c>
      <c r="W10" s="53">
        <f t="shared" si="1"/>
        <v>61.37</v>
      </c>
      <c r="X10" s="54">
        <f t="shared" si="2"/>
        <v>0.06369744</v>
      </c>
      <c r="Y10" s="60" t="str">
        <f>IF([1]项目纳统比对表!D10="否","未纳统",IF([1]项目纳统比对表!F10="否","不足500万元",""))</f>
        <v/>
      </c>
      <c r="Z10" s="60"/>
      <c r="AA10" s="24">
        <v>61.37</v>
      </c>
    </row>
    <row r="11" spans="1:27">
      <c r="A11" s="35">
        <v>8</v>
      </c>
      <c r="B11" s="36" t="str">
        <f>[1]苏州工业园区工业企业技术改造经济效益表!B11</f>
        <v>安特（苏州）精密机械有限公司</v>
      </c>
      <c r="C11" s="36" t="str">
        <f>[1]苏州工业园区工业企业技术改造经济效益表!C11</f>
        <v>91320594608236716P</v>
      </c>
      <c r="D11" s="37">
        <f>[1]经济效益!N11</f>
        <v>87.4053253454291</v>
      </c>
      <c r="E11" s="37">
        <f>[1]智能化效益!R11</f>
        <v>87.1729</v>
      </c>
      <c r="F11" s="35">
        <f>IF([1]综合素质认定!O11&gt;10,10,[1]综合素质认定!O11)</f>
        <v>0</v>
      </c>
      <c r="G11" s="35">
        <v>0</v>
      </c>
      <c r="H11" s="35">
        <v>0</v>
      </c>
      <c r="I11" s="35">
        <v>0</v>
      </c>
      <c r="J11" s="37">
        <f t="shared" si="0"/>
        <v>78.6183077418004</v>
      </c>
      <c r="K11" s="35" t="str">
        <f>IF(J11&lt;[1]奖补比例!$D$2,"D",IF(J11&lt;[1]奖补比例!$C$2,"C",IF(J11&lt;[1]奖补比例!$B$2,"B","A")))</f>
        <v>B</v>
      </c>
      <c r="L11" s="36">
        <f>[1]苏州工业园区工业企业技术改造经济效益表!AJ11</f>
        <v>1069.47</v>
      </c>
      <c r="M11" s="35">
        <f>[1]苏州工业园区工业企业技术改造经济效益表!AM11</f>
        <v>356.58</v>
      </c>
      <c r="N11" s="35">
        <f>IF([1]苏州工业园区工业企业技术改造经济效益表!AN11&gt;=0.7,[1]苏州工业园区工业企业技术改造经济效益表!AM11,0)</f>
        <v>0</v>
      </c>
      <c r="O11" s="44">
        <f>IF(IF(K11="A",[1]苏州工业园区工业企业技术改造经济效益表!AJ11*[1]奖补比例!$B$3+N11*[1]奖补比例!$B$5,IF(K11="B",[1]苏州工业园区工业企业技术改造经济效益表!AJ11*[1]奖补比例!$C$3+N11*[1]奖补比例!$C$5,IF(K11="C",[1]苏州工业园区工业企业技术改造经济效益表!AJ11*[1]奖补比例!$D$3+N11*[1]奖补比例!$D$5,[1]苏州工业园区工业企业技术改造经济效益表!AJ11*[1]奖补比例!$E$3+N11*[1]奖补比例!$E$5)))*[1]奖补比例!$G$2&gt;1000,1000,IF(K11="A",[1]苏州工业园区工业企业技术改造经济效益表!AJ11*[1]奖补比例!$B$3+N11*[1]奖补比例!$B$5,IF(K11="B",[1]苏州工业园区工业企业技术改造经济效益表!AJ11*[1]奖补比例!$C$3+N11*[1]奖补比例!$C$5,IF(K11="C",[1]苏州工业园区工业企业技术改造经济效益表!AJ11*[1]奖补比例!$D$3+N11*[1]奖补比例!$D$5,[1]苏州工业园区工业企业技术改造经济效益表!AJ11*[1]奖补比例!$E$3+N11*[1]奖补比例!$E$5)))*[1]奖补比例!$G$2)</f>
        <v>68.1225011568</v>
      </c>
      <c r="P11" s="45">
        <v>0</v>
      </c>
      <c r="Q11" s="45">
        <v>0</v>
      </c>
      <c r="R11" s="45">
        <v>0</v>
      </c>
      <c r="S11" s="45">
        <f>[1]【扣减】人工智能奖补!F10</f>
        <v>0</v>
      </c>
      <c r="T11" s="45">
        <v>0</v>
      </c>
      <c r="U11" s="45">
        <f>[1]【扣减】投促委!F10</f>
        <v>0</v>
      </c>
      <c r="V11" s="55">
        <v>68.1225011568</v>
      </c>
      <c r="W11" s="53">
        <f t="shared" si="1"/>
        <v>68.12</v>
      </c>
      <c r="X11" s="54">
        <f t="shared" si="2"/>
        <v>0.06369744</v>
      </c>
      <c r="Y11" s="60" t="str">
        <f>IF([1]项目纳统比对表!D11="否","未纳统",IF([1]项目纳统比对表!F11="否","不足500万元",""))</f>
        <v>未纳统</v>
      </c>
      <c r="Z11" s="60"/>
      <c r="AA11" s="24">
        <v>68.12</v>
      </c>
    </row>
    <row r="12" spans="1:27">
      <c r="A12" s="35">
        <v>9</v>
      </c>
      <c r="B12" s="36" t="str">
        <f>[1]苏州工业园区工业企业技术改造经济效益表!B12</f>
        <v>百得（苏州）电动工具有限公司</v>
      </c>
      <c r="C12" s="36" t="str">
        <f>[1]苏州工业园区工业企业技术改造经济效益表!C12</f>
        <v>91320594608205418E</v>
      </c>
      <c r="D12" s="35">
        <f>[1]经济效益!N12</f>
        <v>61</v>
      </c>
      <c r="E12" s="35">
        <f>[1]智能化效益!R12</f>
        <v>85</v>
      </c>
      <c r="F12" s="35">
        <f>IF([1]综合素质认定!O12&gt;10,10,[1]综合素质认定!O12)</f>
        <v>0</v>
      </c>
      <c r="G12" s="35">
        <v>0</v>
      </c>
      <c r="H12" s="35">
        <v>0</v>
      </c>
      <c r="I12" s="35">
        <v>0</v>
      </c>
      <c r="J12" s="37">
        <f t="shared" si="0"/>
        <v>59.7</v>
      </c>
      <c r="K12" s="35" t="str">
        <f>IF(J12&lt;[1]奖补比例!$D$2,"D",IF(J12&lt;[1]奖补比例!$C$2,"C",IF(J12&lt;[1]奖补比例!$B$2,"B","A")))</f>
        <v>C</v>
      </c>
      <c r="L12" s="36">
        <f>[1]苏州工业园区工业企业技术改造经济效益表!AJ12</f>
        <v>2102.41</v>
      </c>
      <c r="M12" s="35">
        <f>[1]苏州工业园区工业企业技术改造经济效益表!AM12</f>
        <v>21.12</v>
      </c>
      <c r="N12" s="35">
        <f>IF([1]苏州工业园区工业企业技术改造经济效益表!AN12&gt;=0.7,[1]苏州工业园区工业企业技术改造经济效益表!AM12,0)</f>
        <v>0</v>
      </c>
      <c r="O12" s="44">
        <f>IF(IF(K12="A",[1]苏州工业园区工业企业技术改造经济效益表!AJ12*[1]奖补比例!$B$3+N12*[1]奖补比例!$B$5,IF(K12="B",[1]苏州工业园区工业企业技术改造经济效益表!AJ12*[1]奖补比例!$C$3+N12*[1]奖补比例!$C$5,IF(K12="C",[1]苏州工业园区工业企业技术改造经济效益表!AJ12*[1]奖补比例!$D$3+N12*[1]奖补比例!$D$5,[1]苏州工业园区工业企业技术改造经济效益表!AJ12*[1]奖补比例!$E$3+N12*[1]奖补比例!$E$5)))*[1]奖补比例!$G$2&gt;1000,1000,IF(K12="A",[1]苏州工业园区工业企业技术改造经济效益表!AJ12*[1]奖补比例!$B$3+N12*[1]奖补比例!$B$5,IF(K12="B",[1]苏州工业园区工业企业技术改造经济效益表!AJ12*[1]奖补比例!$C$3+N12*[1]奖补比例!$C$5,IF(K12="C",[1]苏州工业园区工业企业技术改造经济效益表!AJ12*[1]奖补比例!$D$3+N12*[1]奖补比例!$D$5,[1]苏州工业园区工业企业技术改造经济效益表!AJ12*[1]奖补比例!$E$3+N12*[1]奖补比例!$E$5)))*[1]奖补比例!$G$2)</f>
        <v>83.698834269</v>
      </c>
      <c r="P12" s="45">
        <f>VLOOKUP(B12,[1]【扣减】省技改综合奖补!$C$2:$E$59,3,0)/10000</f>
        <v>23</v>
      </c>
      <c r="Q12" s="45">
        <v>0</v>
      </c>
      <c r="R12" s="45">
        <v>0</v>
      </c>
      <c r="S12" s="45">
        <f>[1]【扣减】人工智能奖补!F11</f>
        <v>0</v>
      </c>
      <c r="T12" s="45">
        <v>0</v>
      </c>
      <c r="U12" s="45">
        <f>[1]【扣减】投促委!F11</f>
        <v>0</v>
      </c>
      <c r="V12" s="55">
        <v>60.698834269</v>
      </c>
      <c r="W12" s="53">
        <f t="shared" si="1"/>
        <v>60.7</v>
      </c>
      <c r="X12" s="54">
        <f t="shared" si="2"/>
        <v>0.0398109</v>
      </c>
      <c r="Y12" s="60" t="str">
        <f>IF([1]项目纳统比对表!D12="否","未纳统",IF([1]项目纳统比对表!F12="否","不足500万元",""))</f>
        <v>未纳统</v>
      </c>
      <c r="Z12" s="60"/>
      <c r="AA12" s="24">
        <v>60.7</v>
      </c>
    </row>
    <row r="13" spans="1:27">
      <c r="A13" s="35">
        <v>10</v>
      </c>
      <c r="B13" s="36" t="str">
        <f>[1]苏州工业园区工业企业技术改造经济效益表!B13</f>
        <v>百得（苏州）精密制造有限公司</v>
      </c>
      <c r="C13" s="36" t="str">
        <f>[1]苏州工业园区工业企业技术改造经济效益表!C13</f>
        <v>91320594789949394L</v>
      </c>
      <c r="D13" s="35">
        <f>[1]经济效益!N13</f>
        <v>71</v>
      </c>
      <c r="E13" s="37">
        <f>[1]智能化效益!R13</f>
        <v>86.8643</v>
      </c>
      <c r="F13" s="35">
        <f>IF([1]综合素质认定!O13&gt;10,10,[1]综合素质认定!O13)</f>
        <v>0</v>
      </c>
      <c r="G13" s="35">
        <v>0</v>
      </c>
      <c r="H13" s="35">
        <v>0</v>
      </c>
      <c r="I13" s="35">
        <v>0</v>
      </c>
      <c r="J13" s="37">
        <f t="shared" si="0"/>
        <v>67.07286</v>
      </c>
      <c r="K13" s="35" t="str">
        <f>IF(J13&lt;[1]奖补比例!$D$2,"D",IF(J13&lt;[1]奖补比例!$C$2,"C",IF(J13&lt;[1]奖补比例!$B$2,"B","A")))</f>
        <v>B</v>
      </c>
      <c r="L13" s="36">
        <f>[1]苏州工业园区工业企业技术改造经济效益表!AJ13</f>
        <v>512.03</v>
      </c>
      <c r="M13" s="35">
        <f>[1]苏州工业园区工业企业技术改造经济效益表!AM13</f>
        <v>308.41</v>
      </c>
      <c r="N13" s="35">
        <f>IF([1]苏州工业园区工业企业技术改造经济效益表!AN13&gt;=0.7,[1]苏州工业园区工业企业技术改造经济效益表!AM13,0)</f>
        <v>0</v>
      </c>
      <c r="O13" s="44">
        <f>IF(IF(K13="A",[1]苏州工业园区工业企业技术改造经济效益表!AJ13*[1]奖补比例!$B$3+N13*[1]奖补比例!$B$5,IF(K13="B",[1]苏州工业园区工业企业技术改造经济效益表!AJ13*[1]奖补比例!$C$3+N13*[1]奖补比例!$C$5,IF(K13="C",[1]苏州工业园区工业企业技术改造经济效益表!AJ13*[1]奖补比例!$D$3+N13*[1]奖补比例!$D$5,[1]苏州工业园区工业企业技术改造经济效益表!AJ13*[1]奖补比例!$E$3+N13*[1]奖补比例!$E$5)))*[1]奖补比例!$G$2&gt;1000,1000,IF(K13="A",[1]苏州工业园区工业企业技术改造经济效益表!AJ13*[1]奖补比例!$B$3+N13*[1]奖补比例!$B$5,IF(K13="B",[1]苏州工业园区工业企业技术改造经济效益表!AJ13*[1]奖补比例!$C$3+N13*[1]奖补比例!$C$5,IF(K13="C",[1]苏州工业园区工业企业技术改造经济效益表!AJ13*[1]奖补比例!$D$3+N13*[1]奖补比例!$D$5,[1]苏州工业园区工业企业技术改造经济效益表!AJ13*[1]奖补比例!$E$3+N13*[1]奖补比例!$E$5)))*[1]奖补比例!$G$2)</f>
        <v>32.6150002032</v>
      </c>
      <c r="P13" s="45">
        <v>0</v>
      </c>
      <c r="Q13" s="45">
        <v>0</v>
      </c>
      <c r="R13" s="45">
        <v>0</v>
      </c>
      <c r="S13" s="45">
        <f>[1]【扣减】人工智能奖补!F12</f>
        <v>0</v>
      </c>
      <c r="T13" s="45">
        <v>0</v>
      </c>
      <c r="U13" s="45">
        <f>[1]【扣减】投促委!F12</f>
        <v>0</v>
      </c>
      <c r="V13" s="55">
        <v>32.6150002032</v>
      </c>
      <c r="W13" s="53">
        <f t="shared" si="1"/>
        <v>32.62</v>
      </c>
      <c r="X13" s="54">
        <f t="shared" si="2"/>
        <v>0.06369744</v>
      </c>
      <c r="Y13" s="60" t="str">
        <f>IF([1]项目纳统比对表!D13="否","未纳统",IF([1]项目纳统比对表!F13="否","不足500万元",""))</f>
        <v>未纳统</v>
      </c>
      <c r="Z13" s="60"/>
      <c r="AA13" s="24">
        <v>32.62</v>
      </c>
    </row>
    <row r="14" spans="1:27">
      <c r="A14" s="35">
        <v>11</v>
      </c>
      <c r="B14" s="36" t="str">
        <f>[1]苏州工业园区工业企业技术改造经济效益表!B14</f>
        <v>百得（苏州）科技有限公司</v>
      </c>
      <c r="C14" s="36" t="str">
        <f>[1]苏州工业园区工业企业技术改造经济效益表!C14</f>
        <v>913205947439059510</v>
      </c>
      <c r="D14" s="35">
        <f>[1]经济效益!N14</f>
        <v>86</v>
      </c>
      <c r="E14" s="37">
        <f>[1]智能化效益!R14</f>
        <v>90.5392</v>
      </c>
      <c r="F14" s="35">
        <f>IF([1]综合素质认定!O14&gt;10,10,[1]综合素质认定!O14)</f>
        <v>0</v>
      </c>
      <c r="G14" s="35">
        <v>0</v>
      </c>
      <c r="H14" s="35">
        <v>0</v>
      </c>
      <c r="I14" s="35">
        <v>0</v>
      </c>
      <c r="J14" s="37">
        <f t="shared" si="0"/>
        <v>78.30784</v>
      </c>
      <c r="K14" s="35" t="str">
        <f>IF(J14&lt;[1]奖补比例!$D$2,"D",IF(J14&lt;[1]奖补比例!$C$2,"C",IF(J14&lt;[1]奖补比例!$B$2,"B","A")))</f>
        <v>B</v>
      </c>
      <c r="L14" s="36">
        <f>[1]苏州工业园区工业企业技术改造经济效益表!AJ14</f>
        <v>3889.14</v>
      </c>
      <c r="M14" s="35">
        <f>[1]苏州工业园区工业企业技术改造经济效益表!AM14</f>
        <v>1518.69</v>
      </c>
      <c r="N14" s="35">
        <f>IF([1]苏州工业园区工业企业技术改造经济效益表!AN14&gt;=0.7,[1]苏州工业园区工业企业技术改造经济效益表!AM14,0)</f>
        <v>0</v>
      </c>
      <c r="O14" s="44">
        <f>IF(IF(K14="A",[1]苏州工业园区工业企业技术改造经济效益表!AJ14*[1]奖补比例!$B$3+N14*[1]奖补比例!$B$5,IF(K14="B",[1]苏州工业园区工业企业技术改造经济效益表!AJ14*[1]奖补比例!$C$3+N14*[1]奖补比例!$C$5,IF(K14="C",[1]苏州工业园区工业企业技术改造经济效益表!AJ14*[1]奖补比例!$D$3+N14*[1]奖补比例!$D$5,[1]苏州工业园区工业企业技术改造经济效益表!AJ14*[1]奖补比例!$E$3+N14*[1]奖补比例!$E$5)))*[1]奖补比例!$G$2&gt;1000,1000,IF(K14="A",[1]苏州工业园区工业企业技术改造经济效益表!AJ14*[1]奖补比例!$B$3+N14*[1]奖补比例!$B$5,IF(K14="B",[1]苏州工业园区工业企业技术改造经济效益表!AJ14*[1]奖补比例!$C$3+N14*[1]奖补比例!$C$5,IF(K14="C",[1]苏州工业园区工业企业技术改造经济效益表!AJ14*[1]奖补比例!$D$3+N14*[1]奖补比例!$D$5,[1]苏州工业园区工业企业技术改造经济效益表!AJ14*[1]奖补比例!$E$3+N14*[1]奖补比例!$E$5)))*[1]奖补比例!$G$2)</f>
        <v>247.7282618016</v>
      </c>
      <c r="P14" s="45">
        <f>VLOOKUP(B14,[1]【扣减】省技改综合奖补!$C$2:$E$59,3,0)/10000</f>
        <v>29</v>
      </c>
      <c r="Q14" s="45">
        <v>0</v>
      </c>
      <c r="R14" s="45">
        <v>0</v>
      </c>
      <c r="S14" s="45">
        <f>[1]【扣减】人工智能奖补!F13</f>
        <v>0</v>
      </c>
      <c r="T14" s="45">
        <v>0</v>
      </c>
      <c r="U14" s="45">
        <f>[1]【扣减】投促委!F13</f>
        <v>0</v>
      </c>
      <c r="V14" s="55">
        <v>218.7282618016</v>
      </c>
      <c r="W14" s="53">
        <f t="shared" si="1"/>
        <v>218.73</v>
      </c>
      <c r="X14" s="54">
        <f t="shared" si="2"/>
        <v>0.06369744</v>
      </c>
      <c r="Y14" s="60" t="str">
        <f>IF([1]项目纳统比对表!D14="否","未纳统",IF([1]项目纳统比对表!F14="否","不足500万元",""))</f>
        <v>不足500万元</v>
      </c>
      <c r="Z14" s="60"/>
      <c r="AA14" s="24">
        <v>218.73</v>
      </c>
    </row>
    <row r="15" spans="1:27">
      <c r="A15" s="35">
        <v>12</v>
      </c>
      <c r="B15" s="36" t="str">
        <f>[1]苏州工业园区工业企业技术改造经济效益表!B15</f>
        <v>佰电科技（苏州）有限公司</v>
      </c>
      <c r="C15" s="36" t="str">
        <f>[1]苏州工业园区工业企业技术改造经济效益表!C15</f>
        <v>9132059473829931XX</v>
      </c>
      <c r="D15" s="37">
        <f>[1]经济效益!N15</f>
        <v>52.5997829194573</v>
      </c>
      <c r="E15" s="35">
        <f>[1]智能化效益!R15</f>
        <v>95</v>
      </c>
      <c r="F15" s="35">
        <f>IF([1]综合素质认定!O15&gt;10,10,[1]综合素质认定!O15)</f>
        <v>1</v>
      </c>
      <c r="G15" s="35">
        <v>0</v>
      </c>
      <c r="H15" s="35">
        <v>0</v>
      </c>
      <c r="I15" s="35">
        <v>0</v>
      </c>
      <c r="J15" s="37">
        <f t="shared" si="0"/>
        <v>56.8198480436201</v>
      </c>
      <c r="K15" s="35" t="str">
        <f>IF(J15&lt;[1]奖补比例!$D$2,"D",IF(J15&lt;[1]奖补比例!$C$2,"C",IF(J15&lt;[1]奖补比例!$B$2,"B","A")))</f>
        <v>C</v>
      </c>
      <c r="L15" s="36">
        <f>[1]苏州工业园区工业企业技术改造经济效益表!AJ15</f>
        <v>879.31</v>
      </c>
      <c r="M15" s="35">
        <f>[1]苏州工业园区工业企业技术改造经济效益表!AM15</f>
        <v>38.62</v>
      </c>
      <c r="N15" s="35">
        <f>IF([1]苏州工业园区工业企业技术改造经济效益表!AN15&gt;=0.7,[1]苏州工业园区工业企业技术改造经济效益表!AM15,0)</f>
        <v>0</v>
      </c>
      <c r="O15" s="44">
        <f>IF(IF(K15="A",[1]苏州工业园区工业企业技术改造经济效益表!AJ15*[1]奖补比例!$B$3+N15*[1]奖补比例!$B$5,IF(K15="B",[1]苏州工业园区工业企业技术改造经济效益表!AJ15*[1]奖补比例!$C$3+N15*[1]奖补比例!$C$5,IF(K15="C",[1]苏州工业园区工业企业技术改造经济效益表!AJ15*[1]奖补比例!$D$3+N15*[1]奖补比例!$D$5,[1]苏州工业园区工业企业技术改造经济效益表!AJ15*[1]奖补比例!$E$3+N15*[1]奖补比例!$E$5)))*[1]奖补比例!$G$2&gt;1000,1000,IF(K15="A",[1]苏州工业园区工业企业技术改造经济效益表!AJ15*[1]奖补比例!$B$3+N15*[1]奖补比例!$B$5,IF(K15="B",[1]苏州工业园区工业企业技术改造经济效益表!AJ15*[1]奖补比例!$C$3+N15*[1]奖补比例!$C$5,IF(K15="C",[1]苏州工业园区工业企业技术改造经济效益表!AJ15*[1]奖补比例!$D$3+N15*[1]奖补比例!$D$5,[1]苏州工业园区工业企业技术改造经济效益表!AJ15*[1]奖补比例!$E$3+N15*[1]奖补比例!$E$5)))*[1]奖补比例!$G$2)</f>
        <v>35.006122479</v>
      </c>
      <c r="P15" s="45">
        <v>0</v>
      </c>
      <c r="Q15" s="45">
        <v>0</v>
      </c>
      <c r="R15" s="45">
        <v>0</v>
      </c>
      <c r="S15" s="45">
        <f>[1]【扣减】人工智能奖补!F14</f>
        <v>0</v>
      </c>
      <c r="T15" s="45">
        <v>0</v>
      </c>
      <c r="U15" s="45">
        <f>[1]【扣减】投促委!F14</f>
        <v>0</v>
      </c>
      <c r="V15" s="55">
        <v>35.006122479</v>
      </c>
      <c r="W15" s="53">
        <f t="shared" si="1"/>
        <v>35.01</v>
      </c>
      <c r="X15" s="54">
        <f t="shared" si="2"/>
        <v>0.0398109</v>
      </c>
      <c r="Y15" s="60" t="str">
        <f>IF([1]项目纳统比对表!D15="否","未纳统",IF([1]项目纳统比对表!F15="否","不足500万元",""))</f>
        <v>未纳统</v>
      </c>
      <c r="Z15" s="60"/>
      <c r="AA15" s="24">
        <v>35.01</v>
      </c>
    </row>
    <row r="16" spans="1:27">
      <c r="A16" s="35">
        <v>13</v>
      </c>
      <c r="B16" s="36" t="str">
        <f>[1]苏州工业园区工业企业技术改造经济效益表!B16</f>
        <v>宝时得科技（中国）有限公司</v>
      </c>
      <c r="C16" s="36" t="str">
        <f>[1]苏州工业园区工业企业技术改造经济效益表!C16</f>
        <v>91320594739577318W</v>
      </c>
      <c r="D16" s="37">
        <f>[1]经济效益!N16</f>
        <v>53.7565211615093</v>
      </c>
      <c r="E16" s="35">
        <f>[1]智能化效益!R16</f>
        <v>90</v>
      </c>
      <c r="F16" s="35">
        <f>IF([1]综合素质认定!O16&gt;10,10,[1]综合素质认定!O16)</f>
        <v>1</v>
      </c>
      <c r="G16" s="35">
        <v>0</v>
      </c>
      <c r="H16" s="35">
        <v>0</v>
      </c>
      <c r="I16" s="35">
        <v>0</v>
      </c>
      <c r="J16" s="37">
        <f t="shared" si="0"/>
        <v>56.6295648130565</v>
      </c>
      <c r="K16" s="35" t="str">
        <f>IF(J16&lt;[1]奖补比例!$D$2,"D",IF(J16&lt;[1]奖补比例!$C$2,"C",IF(J16&lt;[1]奖补比例!$B$2,"B","A")))</f>
        <v>C</v>
      </c>
      <c r="L16" s="36">
        <f>[1]苏州工业园区工业企业技术改造经济效益表!AJ16</f>
        <v>563.19</v>
      </c>
      <c r="M16" s="37">
        <f>[1]苏州工业园区工业企业技术改造经济效益表!AM16</f>
        <v>94.7</v>
      </c>
      <c r="N16" s="35">
        <f>IF([1]苏州工业园区工业企业技术改造经济效益表!AN16&gt;=0.7,[1]苏州工业园区工业企业技术改造经济效益表!AM16,0)</f>
        <v>0</v>
      </c>
      <c r="O16" s="44">
        <f>IF(IF(K16="A",[1]苏州工业园区工业企业技术改造经济效益表!AJ16*[1]奖补比例!$B$3+N16*[1]奖补比例!$B$5,IF(K16="B",[1]苏州工业园区工业企业技术改造经济效益表!AJ16*[1]奖补比例!$C$3+N16*[1]奖补比例!$C$5,IF(K16="C",[1]苏州工业园区工业企业技术改造经济效益表!AJ16*[1]奖补比例!$D$3+N16*[1]奖补比例!$D$5,[1]苏州工业园区工业企业技术改造经济效益表!AJ16*[1]奖补比例!$E$3+N16*[1]奖补比例!$E$5)))*[1]奖补比例!$G$2&gt;1000,1000,IF(K16="A",[1]苏州工业园区工业企业技术改造经济效益表!AJ16*[1]奖补比例!$B$3+N16*[1]奖补比例!$B$5,IF(K16="B",[1]苏州工业园区工业企业技术改造经济效益表!AJ16*[1]奖补比例!$C$3+N16*[1]奖补比例!$C$5,IF(K16="C",[1]苏州工业园区工业企业技术改造经济效益表!AJ16*[1]奖补比例!$D$3+N16*[1]奖补比例!$D$5,[1]苏州工业园区工业企业技术改造经济效益表!AJ16*[1]奖补比例!$E$3+N16*[1]奖补比例!$E$5)))*[1]奖补比例!$G$2)</f>
        <v>22.421100771</v>
      </c>
      <c r="P16" s="45">
        <v>0</v>
      </c>
      <c r="Q16" s="45">
        <v>0</v>
      </c>
      <c r="R16" s="45">
        <v>0</v>
      </c>
      <c r="S16" s="45">
        <f>[1]【扣减】人工智能奖补!F15</f>
        <v>0</v>
      </c>
      <c r="T16" s="45">
        <v>0</v>
      </c>
      <c r="U16" s="45">
        <f>[1]【扣减】投促委!F15</f>
        <v>0</v>
      </c>
      <c r="V16" s="55">
        <v>22.421100771</v>
      </c>
      <c r="W16" s="53">
        <f t="shared" si="1"/>
        <v>22.42</v>
      </c>
      <c r="X16" s="54">
        <f t="shared" si="2"/>
        <v>0.0398109</v>
      </c>
      <c r="Y16" s="60" t="str">
        <f>IF([1]项目纳统比对表!D16="否","未纳统",IF([1]项目纳统比对表!F16="否","不足500万元",""))</f>
        <v/>
      </c>
      <c r="Z16" s="60"/>
      <c r="AA16" s="24">
        <v>22.42</v>
      </c>
    </row>
    <row r="17" spans="1:27">
      <c r="A17" s="35">
        <v>14</v>
      </c>
      <c r="B17" s="36" t="str">
        <f>[1]苏州工业园区工业企业技术改造经济效益表!B17</f>
        <v>贝朗医疗（苏州）有限公司</v>
      </c>
      <c r="C17" s="36" t="str">
        <f>[1]苏州工业园区工业企业技术改造经济效益表!C17</f>
        <v>91320594753217757D</v>
      </c>
      <c r="D17" s="37">
        <f>[1]经济效益!N17</f>
        <v>48.9793738937426</v>
      </c>
      <c r="E17" s="37">
        <f>[1]智能化效益!R17</f>
        <v>83.364</v>
      </c>
      <c r="F17" s="35">
        <f>IF([1]综合素质认定!O17&gt;10,10,[1]综合素质认定!O17)</f>
        <v>1</v>
      </c>
      <c r="G17" s="35">
        <v>0</v>
      </c>
      <c r="H17" s="35">
        <v>0</v>
      </c>
      <c r="I17" s="35">
        <v>0</v>
      </c>
      <c r="J17" s="37">
        <f t="shared" si="0"/>
        <v>51.9583617256198</v>
      </c>
      <c r="K17" s="35" t="str">
        <f>IF(J17&lt;[1]奖补比例!$D$2,"D",IF(J17&lt;[1]奖补比例!$C$2,"C",IF(J17&lt;[1]奖补比例!$B$2,"B","A")))</f>
        <v>C</v>
      </c>
      <c r="L17" s="36">
        <f>[1]苏州工业园区工业企业技术改造经济效益表!AJ17</f>
        <v>2184</v>
      </c>
      <c r="M17" s="35">
        <f>[1]苏州工业园区工业企业技术改造经济效益表!AM17</f>
        <v>0</v>
      </c>
      <c r="N17" s="35">
        <f>IF([1]苏州工业园区工业企业技术改造经济效益表!AN17&gt;=0.7,[1]苏州工业园区工业企业技术改造经济效益表!AM17,0)</f>
        <v>0</v>
      </c>
      <c r="O17" s="44">
        <f>IF(IF(K17="A",[1]苏州工业园区工业企业技术改造经济效益表!AJ17*[1]奖补比例!$B$3+N17*[1]奖补比例!$B$5,IF(K17="B",[1]苏州工业园区工业企业技术改造经济效益表!AJ17*[1]奖补比例!$C$3+N17*[1]奖补比例!$C$5,IF(K17="C",[1]苏州工业园区工业企业技术改造经济效益表!AJ17*[1]奖补比例!$D$3+N17*[1]奖补比例!$D$5,[1]苏州工业园区工业企业技术改造经济效益表!AJ17*[1]奖补比例!$E$3+N17*[1]奖补比例!$E$5)))*[1]奖补比例!$G$2&gt;1000,1000,IF(K17="A",[1]苏州工业园区工业企业技术改造经济效益表!AJ17*[1]奖补比例!$B$3+N17*[1]奖补比例!$B$5,IF(K17="B",[1]苏州工业园区工业企业技术改造经济效益表!AJ17*[1]奖补比例!$C$3+N17*[1]奖补比例!$C$5,IF(K17="C",[1]苏州工业园区工业企业技术改造经济效益表!AJ17*[1]奖补比例!$D$3+N17*[1]奖补比例!$D$5,[1]苏州工业园区工业企业技术改造经济效益表!AJ17*[1]奖补比例!$E$3+N17*[1]奖补比例!$E$5)))*[1]奖补比例!$G$2)</f>
        <v>86.9470056</v>
      </c>
      <c r="P17" s="45">
        <v>0</v>
      </c>
      <c r="Q17" s="45">
        <v>0</v>
      </c>
      <c r="R17" s="45">
        <v>0</v>
      </c>
      <c r="S17" s="45">
        <f>[1]【扣减】人工智能奖补!F16</f>
        <v>0</v>
      </c>
      <c r="T17" s="45">
        <v>0</v>
      </c>
      <c r="U17" s="45">
        <f>[1]【扣减】投促委!F16</f>
        <v>0</v>
      </c>
      <c r="V17" s="55">
        <v>86.9470056</v>
      </c>
      <c r="W17" s="53">
        <f t="shared" si="1"/>
        <v>86.95</v>
      </c>
      <c r="X17" s="54">
        <f t="shared" si="2"/>
        <v>0.0398109</v>
      </c>
      <c r="Y17" s="60" t="str">
        <f>IF([1]项目纳统比对表!D17="否","未纳统",IF([1]项目纳统比对表!F17="否","不足500万元",""))</f>
        <v>未纳统</v>
      </c>
      <c r="Z17" s="60"/>
      <c r="AA17" s="24">
        <v>86.95</v>
      </c>
    </row>
    <row r="18" spans="1:27">
      <c r="A18" s="35">
        <v>15</v>
      </c>
      <c r="B18" s="36" t="str">
        <f>[1]苏州工业园区工业企业技术改造经济效益表!B18</f>
        <v>博瑞制药(苏州)有限公司</v>
      </c>
      <c r="C18" s="36" t="str">
        <f>[1]苏州工业园区工业企业技术改造经济效益表!C18</f>
        <v>9132059455378057X2</v>
      </c>
      <c r="D18" s="35">
        <f>[1]经济效益!N18</f>
        <v>68</v>
      </c>
      <c r="E18" s="35">
        <f>[1]智能化效益!R18</f>
        <v>88</v>
      </c>
      <c r="F18" s="35">
        <f>IF([1]综合素质认定!O18&gt;10,10,[1]综合素质认定!O18)</f>
        <v>1</v>
      </c>
      <c r="G18" s="35">
        <v>0</v>
      </c>
      <c r="H18" s="35">
        <v>0</v>
      </c>
      <c r="I18" s="35">
        <v>0</v>
      </c>
      <c r="J18" s="37">
        <f t="shared" si="0"/>
        <v>66.2</v>
      </c>
      <c r="K18" s="35" t="str">
        <f>IF(J18&lt;[1]奖补比例!$D$2,"D",IF(J18&lt;[1]奖补比例!$C$2,"C",IF(J18&lt;[1]奖补比例!$B$2,"B","A")))</f>
        <v>B</v>
      </c>
      <c r="L18" s="36">
        <f>[1]苏州工业园区工业企业技术改造经济效益表!AJ18</f>
        <v>777.45</v>
      </c>
      <c r="M18" s="35">
        <f>[1]苏州工业园区工业企业技术改造经济效益表!AM18</f>
        <v>186.93</v>
      </c>
      <c r="N18" s="35">
        <f>IF([1]苏州工业园区工业企业技术改造经济效益表!AN18&gt;=0.7,[1]苏州工业园区工业企业技术改造经济效益表!AM18,0)</f>
        <v>0</v>
      </c>
      <c r="O18" s="44">
        <f>IF(IF(K18="A",[1]苏州工业园区工业企业技术改造经济效益表!AJ18*[1]奖补比例!$B$3+N18*[1]奖补比例!$B$5,IF(K18="B",[1]苏州工业园区工业企业技术改造经济效益表!AJ18*[1]奖补比例!$C$3+N18*[1]奖补比例!$C$5,IF(K18="C",[1]苏州工业园区工业企业技术改造经济效益表!AJ18*[1]奖补比例!$D$3+N18*[1]奖补比例!$D$5,[1]苏州工业园区工业企业技术改造经济效益表!AJ18*[1]奖补比例!$E$3+N18*[1]奖补比例!$E$5)))*[1]奖补比例!$G$2&gt;1000,1000,IF(K18="A",[1]苏州工业园区工业企业技术改造经济效益表!AJ18*[1]奖补比例!$B$3+N18*[1]奖补比例!$B$5,IF(K18="B",[1]苏州工业园区工业企业技术改造经济效益表!AJ18*[1]奖补比例!$C$3+N18*[1]奖补比例!$C$5,IF(K18="C",[1]苏州工业园区工业企业技术改造经济效益表!AJ18*[1]奖补比例!$D$3+N18*[1]奖补比例!$D$5,[1]苏州工业园区工业企业技术改造经济效益表!AJ18*[1]奖补比例!$E$3+N18*[1]奖补比例!$E$5)))*[1]奖补比例!$G$2)</f>
        <v>49.521574728</v>
      </c>
      <c r="P18" s="45">
        <v>0</v>
      </c>
      <c r="Q18" s="45">
        <v>0</v>
      </c>
      <c r="R18" s="45">
        <v>0</v>
      </c>
      <c r="S18" s="45">
        <f>[1]【扣减】人工智能奖补!F17</f>
        <v>0</v>
      </c>
      <c r="T18" s="45">
        <v>0</v>
      </c>
      <c r="U18" s="45">
        <f>[1]【扣减】投促委!F17</f>
        <v>0</v>
      </c>
      <c r="V18" s="55">
        <v>49.521574728</v>
      </c>
      <c r="W18" s="53">
        <f t="shared" si="1"/>
        <v>49.52</v>
      </c>
      <c r="X18" s="54">
        <f t="shared" si="2"/>
        <v>0.06369744</v>
      </c>
      <c r="Y18" s="60" t="str">
        <f>IF([1]项目纳统比对表!D18="否","未纳统",IF([1]项目纳统比对表!F18="否","不足500万元",""))</f>
        <v>未纳统</v>
      </c>
      <c r="Z18" s="60"/>
      <c r="AA18" s="24">
        <v>49.52</v>
      </c>
    </row>
    <row r="19" spans="1:27">
      <c r="A19" s="35">
        <v>16</v>
      </c>
      <c r="B19" s="36" t="str">
        <f>[1]苏州工业园区工业企业技术改造经济效益表!B19</f>
        <v>博世汽车部件（苏州）有限公司</v>
      </c>
      <c r="C19" s="36" t="str">
        <f>[1]苏州工业园区工业企业技术改造经济效益表!C19</f>
        <v>91320594716805103D</v>
      </c>
      <c r="D19" s="35">
        <f>[1]经济效益!N19</f>
        <v>90</v>
      </c>
      <c r="E19" s="35">
        <f>[1]智能化效益!R19</f>
        <v>95</v>
      </c>
      <c r="F19" s="35">
        <f>IF([1]综合素质认定!O19&gt;10,10,[1]综合素质认定!O19)</f>
        <v>10</v>
      </c>
      <c r="G19" s="35">
        <v>0</v>
      </c>
      <c r="H19" s="35">
        <v>0</v>
      </c>
      <c r="I19" s="35">
        <v>0</v>
      </c>
      <c r="J19" s="35">
        <f t="shared" si="0"/>
        <v>92</v>
      </c>
      <c r="K19" s="35" t="str">
        <f>IF(J19&lt;[1]奖补比例!$D$2,"D",IF(J19&lt;[1]奖补比例!$C$2,"C",IF(J19&lt;[1]奖补比例!$B$2,"B","A")))</f>
        <v>A</v>
      </c>
      <c r="L19" s="36">
        <f>[1]苏州工业园区工业企业技术改造经济效益表!AJ19</f>
        <v>12198.49</v>
      </c>
      <c r="M19" s="35">
        <f>[1]苏州工业园区工业企业技术改造经济效益表!AM19</f>
        <v>0</v>
      </c>
      <c r="N19" s="35">
        <f>IF([1]苏州工业园区工业企业技术改造经济效益表!AN19&gt;=0.7,[1]苏州工业园区工业企业技术改造经济效益表!AM19,0)</f>
        <v>0</v>
      </c>
      <c r="O19" s="44">
        <f>IF(IF(K19="A",[1]苏州工业园区工业企业技术改造经济效益表!AJ19*[1]奖补比例!$B$3+N19*[1]奖补比例!$B$5,IF(K19="B",[1]苏州工业园区工业企业技术改造经济效益表!AJ19*[1]奖补比例!$C$3+N19*[1]奖补比例!$C$5,IF(K19="C",[1]苏州工业园区工业企业技术改造经济效益表!AJ19*[1]奖补比例!$D$3+N19*[1]奖补比例!$D$5,[1]苏州工业园区工业企业技术改造经济效益表!AJ19*[1]奖补比例!$E$3+N19*[1]奖补比例!$E$5)))*[1]奖补比例!$G$2&gt;1000,1000,IF(K19="A",[1]苏州工业园区工业企业技术改造经济效益表!AJ19*[1]奖补比例!$B$3+N19*[1]奖补比例!$B$5,IF(K19="B",[1]苏州工业园区工业企业技术改造经济效益表!AJ19*[1]奖补比例!$C$3+N19*[1]奖补比例!$C$5,IF(K19="C",[1]苏州工业园区工业企业技术改造经济效益表!AJ19*[1]奖补比例!$D$3+N19*[1]奖补比例!$D$5,[1]苏州工业园区工业企业技术改造经济效益表!AJ19*[1]奖补比例!$E$3+N19*[1]奖补比例!$E$5)))*[1]奖补比例!$G$2)</f>
        <v>971.265731082</v>
      </c>
      <c r="P19" s="45">
        <f>VLOOKUP(B19,[1]【扣减】省技改综合奖补!$C$2:$E$59,3,0)/10000</f>
        <v>131</v>
      </c>
      <c r="Q19" s="45">
        <v>0</v>
      </c>
      <c r="R19" s="45">
        <v>0</v>
      </c>
      <c r="S19" s="56">
        <f>[1]【扣减】人工智能奖补!F18</f>
        <v>22.9</v>
      </c>
      <c r="T19" s="45">
        <v>0</v>
      </c>
      <c r="U19" s="45">
        <f>[1]【扣减】投促委!F18</f>
        <v>1600</v>
      </c>
      <c r="V19" s="52">
        <v>0</v>
      </c>
      <c r="W19" s="53">
        <f t="shared" si="1"/>
        <v>0</v>
      </c>
      <c r="X19" s="54">
        <f t="shared" si="2"/>
        <v>0.0796218</v>
      </c>
      <c r="Y19" s="60" t="str">
        <f>IF([1]项目纳统比对表!D19="否","未纳统",IF([1]项目纳统比对表!F19="否","不足500万元",""))</f>
        <v/>
      </c>
      <c r="Z19" s="60"/>
      <c r="AA19" s="24">
        <v>0</v>
      </c>
    </row>
    <row r="20" spans="1:27">
      <c r="A20" s="35">
        <v>17</v>
      </c>
      <c r="B20" s="36" t="str">
        <f>[1]苏州工业园区工业企业技术改造经济效益表!B20</f>
        <v>博思格钢铁（苏州）有限公司</v>
      </c>
      <c r="C20" s="36" t="str">
        <f>[1]苏州工业园区工业企业技术改造经济效益表!C20</f>
        <v>91320594756431572G</v>
      </c>
      <c r="D20" s="37">
        <f>[1]经济效益!N20</f>
        <v>45.0710588607035</v>
      </c>
      <c r="E20" s="37">
        <f>[1]智能化效益!R20</f>
        <v>74.9732</v>
      </c>
      <c r="F20" s="35">
        <f>IF([1]综合素质认定!O20&gt;10,10,[1]综合素质认定!O20)</f>
        <v>1</v>
      </c>
      <c r="G20" s="35">
        <v>0</v>
      </c>
      <c r="H20" s="35">
        <v>0</v>
      </c>
      <c r="I20" s="35">
        <v>0</v>
      </c>
      <c r="J20" s="37">
        <f t="shared" si="0"/>
        <v>47.5443812024925</v>
      </c>
      <c r="K20" s="35" t="str">
        <f>IF(J20&lt;[1]奖补比例!$D$2,"D",IF(J20&lt;[1]奖补比例!$C$2,"C",IF(J20&lt;[1]奖补比例!$B$2,"B","A")))</f>
        <v>D</v>
      </c>
      <c r="L20" s="36">
        <f>[1]苏州工业园区工业企业技术改造经济效益表!AJ20</f>
        <v>629.37</v>
      </c>
      <c r="M20" s="35">
        <f>[1]苏州工业园区工业企业技术改造经济效益表!AM20</f>
        <v>38</v>
      </c>
      <c r="N20" s="35">
        <f>IF([1]苏州工业园区工业企业技术改造经济效益表!AN20&gt;=0.7,[1]苏州工业园区工业企业技术改造经济效益表!AM20,0)</f>
        <v>0</v>
      </c>
      <c r="O20" s="44">
        <f>IF(IF(K20="A",[1]苏州工业园区工业企业技术改造经济效益表!AJ20*[1]奖补比例!$B$3+N20*[1]奖补比例!$B$5,IF(K20="B",[1]苏州工业园区工业企业技术改造经济效益表!AJ20*[1]奖补比例!$C$3+N20*[1]奖补比例!$C$5,IF(K20="C",[1]苏州工业园区工业企业技术改造经济效益表!AJ20*[1]奖补比例!$D$3+N20*[1]奖补比例!$D$5,[1]苏州工业园区工业企业技术改造经济效益表!AJ20*[1]奖补比例!$E$3+N20*[1]奖补比例!$E$5)))*[1]奖补比例!$G$2&gt;1000,1000,IF(K20="A",[1]苏州工业园区工业企业技术改造经济效益表!AJ20*[1]奖补比例!$B$3+N20*[1]奖补比例!$B$5,IF(K20="B",[1]苏州工业园区工业企业技术改造经济效益表!AJ20*[1]奖补比例!$C$3+N20*[1]奖补比例!$C$5,IF(K20="C",[1]苏州工业园区工业企业技术改造经济效益表!AJ20*[1]奖补比例!$D$3+N20*[1]奖补比例!$D$5,[1]苏州工业园区工业企业技术改造经济效益表!AJ20*[1]奖补比例!$E$3+N20*[1]奖补比例!$E$5)))*[1]奖补比例!$G$2)</f>
        <v>15.0334716798</v>
      </c>
      <c r="P20" s="45">
        <v>0</v>
      </c>
      <c r="Q20" s="45">
        <v>0</v>
      </c>
      <c r="R20" s="45">
        <f>VLOOKUP(B20,[1]【扣减】节能改造项目奖补!$B$2:$C$23,2,0)</f>
        <v>35</v>
      </c>
      <c r="S20" s="56">
        <f>[1]【扣减】人工智能奖补!F19</f>
        <v>9.4</v>
      </c>
      <c r="T20" s="45">
        <v>0</v>
      </c>
      <c r="U20" s="45">
        <f>[1]【扣减】投促委!F19</f>
        <v>0</v>
      </c>
      <c r="V20" s="52">
        <v>0</v>
      </c>
      <c r="W20" s="53">
        <f t="shared" si="1"/>
        <v>0</v>
      </c>
      <c r="X20" s="54">
        <f t="shared" si="2"/>
        <v>0.02388654</v>
      </c>
      <c r="Y20" s="60" t="str">
        <f>IF([1]项目纳统比对表!D20="否","未纳统",IF([1]项目纳统比对表!F20="否","不足500万元",""))</f>
        <v>未纳统</v>
      </c>
      <c r="Z20" s="60"/>
      <c r="AA20" s="24">
        <v>0</v>
      </c>
    </row>
    <row r="21" spans="1:27">
      <c r="A21" s="35">
        <v>18</v>
      </c>
      <c r="B21" s="36" t="str">
        <f>[1]苏州工业园区工业企业技术改造经济效益表!B21</f>
        <v>参天制药（中国）有限公司</v>
      </c>
      <c r="C21" s="36" t="str">
        <f>[1]苏州工业园区工业企业技术改造经济效益表!C21</f>
        <v>91320594778675877J</v>
      </c>
      <c r="D21" s="37">
        <f>[1]经济效益!N21</f>
        <v>42.0625937911076</v>
      </c>
      <c r="E21" s="35">
        <f>[1]智能化效益!R21</f>
        <v>79</v>
      </c>
      <c r="F21" s="35">
        <f>IF([1]综合素质认定!O21&gt;10,10,[1]综合素质认定!O21)</f>
        <v>1</v>
      </c>
      <c r="G21" s="35">
        <v>0</v>
      </c>
      <c r="H21" s="35">
        <v>0</v>
      </c>
      <c r="I21" s="35">
        <v>0</v>
      </c>
      <c r="J21" s="37">
        <f t="shared" si="0"/>
        <v>46.2438156537753</v>
      </c>
      <c r="K21" s="35" t="str">
        <f>IF(J21&lt;[1]奖补比例!$D$2,"D",IF(J21&lt;[1]奖补比例!$C$2,"C",IF(J21&lt;[1]奖补比例!$B$2,"B","A")))</f>
        <v>D</v>
      </c>
      <c r="L21" s="36">
        <f>[1]苏州工业园区工业企业技术改造经济效益表!AJ21</f>
        <v>2370.59</v>
      </c>
      <c r="M21" s="35">
        <f>[1]苏州工业园区工业企业技术改造经济效益表!AM21</f>
        <v>0</v>
      </c>
      <c r="N21" s="35">
        <f>IF([1]苏州工业园区工业企业技术改造经济效益表!AN21&gt;=0.7,[1]苏州工业园区工业企业技术改造经济效益表!AM21,0)</f>
        <v>0</v>
      </c>
      <c r="O21" s="44">
        <f>IF(IF(K21="A",[1]苏州工业园区工业企业技术改造经济效益表!AJ21*[1]奖补比例!$B$3+N21*[1]奖补比例!$B$5,IF(K21="B",[1]苏州工业园区工业企业技术改造经济效益表!AJ21*[1]奖补比例!$C$3+N21*[1]奖补比例!$C$5,IF(K21="C",[1]苏州工业园区工业企业技术改造经济效益表!AJ21*[1]奖补比例!$D$3+N21*[1]奖补比例!$D$5,[1]苏州工业园区工业企业技术改造经济效益表!AJ21*[1]奖补比例!$E$3+N21*[1]奖补比例!$E$5)))*[1]奖补比例!$G$2&gt;1000,1000,IF(K21="A",[1]苏州工业园区工业企业技术改造经济效益表!AJ21*[1]奖补比例!$B$3+N21*[1]奖补比例!$B$5,IF(K21="B",[1]苏州工业园区工业企业技术改造经济效益表!AJ21*[1]奖补比例!$C$3+N21*[1]奖补比例!$C$5,IF(K21="C",[1]苏州工业园区工业企业技术改造经济效益表!AJ21*[1]奖补比例!$D$3+N21*[1]奖补比例!$D$5,[1]苏州工业园区工业企业技术改造经济效益表!AJ21*[1]奖补比例!$E$3+N21*[1]奖补比例!$E$5)))*[1]奖补比例!$G$2)</f>
        <v>56.6251928586</v>
      </c>
      <c r="P21" s="45">
        <v>0</v>
      </c>
      <c r="Q21" s="45">
        <v>0</v>
      </c>
      <c r="R21" s="45">
        <v>0</v>
      </c>
      <c r="S21" s="45">
        <f>[1]【扣减】人工智能奖补!F20</f>
        <v>0</v>
      </c>
      <c r="T21" s="45">
        <v>0</v>
      </c>
      <c r="U21" s="45">
        <f>[1]【扣减】投促委!F20</f>
        <v>0</v>
      </c>
      <c r="V21" s="55">
        <v>56.6251928586</v>
      </c>
      <c r="W21" s="53">
        <f t="shared" si="1"/>
        <v>56.63</v>
      </c>
      <c r="X21" s="54">
        <f t="shared" si="2"/>
        <v>0.02388654</v>
      </c>
      <c r="Y21" s="60" t="str">
        <f>IF([1]项目纳统比对表!D21="否","未纳统",IF([1]项目纳统比对表!F21="否","不足500万元",""))</f>
        <v/>
      </c>
      <c r="Z21" s="60"/>
      <c r="AA21" s="24">
        <v>56.63</v>
      </c>
    </row>
    <row r="22" spans="1:27">
      <c r="A22" s="35">
        <v>19</v>
      </c>
      <c r="B22" s="36" t="str">
        <f>[1]苏州工业园区工业企业技术改造经济效益表!B22</f>
        <v>大金机电设备（苏州）有限公司</v>
      </c>
      <c r="C22" s="36" t="str">
        <f>[1]苏州工业园区工业企业技术改造经济效益表!C22</f>
        <v>91320594755855023J</v>
      </c>
      <c r="D22" s="37">
        <f>[1]经济效益!N22</f>
        <v>66.2467367659865</v>
      </c>
      <c r="E22" s="35">
        <f>[1]智能化效益!R22</f>
        <v>90</v>
      </c>
      <c r="F22" s="35">
        <f>IF([1]综合素质认定!O22&gt;10,10,[1]综合素质认定!O22)</f>
        <v>0</v>
      </c>
      <c r="G22" s="35">
        <v>0</v>
      </c>
      <c r="H22" s="35">
        <v>0</v>
      </c>
      <c r="I22" s="35">
        <v>0</v>
      </c>
      <c r="J22" s="37">
        <f t="shared" si="0"/>
        <v>64.3727157361905</v>
      </c>
      <c r="K22" s="35" t="str">
        <f>IF(J22&lt;[1]奖补比例!$D$2,"D",IF(J22&lt;[1]奖补比例!$C$2,"C",IF(J22&lt;[1]奖补比例!$B$2,"B","A")))</f>
        <v>B</v>
      </c>
      <c r="L22" s="36">
        <f>[1]苏州工业园区工业企业技术改造经济效益表!AJ22</f>
        <v>1568.39</v>
      </c>
      <c r="M22" s="35">
        <f>[1]苏州工业园区工业企业技术改造经济效益表!AM22</f>
        <v>165.55</v>
      </c>
      <c r="N22" s="35">
        <f>IF([1]苏州工业园区工业企业技术改造经济效益表!AN22&gt;=0.7,[1]苏州工业园区工业企业技术改造经济效益表!AM22,0)</f>
        <v>0</v>
      </c>
      <c r="O22" s="44">
        <f>IF(IF(K22="A",[1]苏州工业园区工业企业技术改造经济效益表!AJ22*[1]奖补比例!$B$3+N22*[1]奖补比例!$B$5,IF(K22="B",[1]苏州工业园区工业企业技术改造经济效益表!AJ22*[1]奖补比例!$C$3+N22*[1]奖补比例!$C$5,IF(K22="C",[1]苏州工业园区工业企业技术改造经济效益表!AJ22*[1]奖补比例!$D$3+N22*[1]奖补比例!$D$5,[1]苏州工业园区工业企业技术改造经济效益表!AJ22*[1]奖补比例!$E$3+N22*[1]奖补比例!$E$5)))*[1]奖补比例!$G$2&gt;1000,1000,IF(K22="A",[1]苏州工业园区工业企业技术改造经济效益表!AJ22*[1]奖补比例!$B$3+N22*[1]奖补比例!$B$5,IF(K22="B",[1]苏州工业园区工业企业技术改造经济效益表!AJ22*[1]奖补比例!$C$3+N22*[1]奖补比例!$C$5,IF(K22="C",[1]苏州工业园区工业企业技术改造经济效益表!AJ22*[1]奖补比例!$D$3+N22*[1]奖补比例!$D$5,[1]苏州工业园区工业企业技术改造经济效益表!AJ22*[1]奖补比例!$E$3+N22*[1]奖补比例!$E$5)))*[1]奖补比例!$G$2)</f>
        <v>99.9024279216</v>
      </c>
      <c r="P22" s="45">
        <f>VLOOKUP(B22,[1]【扣减】省技改综合奖补!$C$2:$E$59,3,0)/10000</f>
        <v>40</v>
      </c>
      <c r="Q22" s="45">
        <v>0</v>
      </c>
      <c r="R22" s="45">
        <v>0</v>
      </c>
      <c r="S22" s="45">
        <f>[1]【扣减】人工智能奖补!F21</f>
        <v>0</v>
      </c>
      <c r="T22" s="45">
        <v>0</v>
      </c>
      <c r="U22" s="45">
        <f>[1]【扣减】投促委!F21</f>
        <v>0</v>
      </c>
      <c r="V22" s="55">
        <v>59.9024279216</v>
      </c>
      <c r="W22" s="53">
        <f t="shared" si="1"/>
        <v>59.9</v>
      </c>
      <c r="X22" s="54">
        <f t="shared" si="2"/>
        <v>0.06369744</v>
      </c>
      <c r="Y22" s="60" t="str">
        <f>IF([1]项目纳统比对表!D22="否","未纳统",IF([1]项目纳统比对表!F22="否","不足500万元",""))</f>
        <v>未纳统</v>
      </c>
      <c r="Z22" s="60"/>
      <c r="AA22" s="24">
        <v>59.9</v>
      </c>
    </row>
    <row r="23" spans="1:27">
      <c r="A23" s="35">
        <v>20</v>
      </c>
      <c r="B23" s="36" t="str">
        <f>[1]苏州工业园区工业企业技术改造经济效益表!B23</f>
        <v>大金空调（苏州）有限公司</v>
      </c>
      <c r="C23" s="36" t="str">
        <f>[1]苏州工业园区工业企业技术改造经济效益表!C23</f>
        <v>91320594586672794Y</v>
      </c>
      <c r="D23" s="37">
        <f>[1]经济效益!N23</f>
        <v>46.6136021142448</v>
      </c>
      <c r="E23" s="37">
        <f>[1]智能化效益!R23</f>
        <v>85.2575</v>
      </c>
      <c r="F23" s="35">
        <f>IF([1]综合素质认定!O23&gt;10,10,[1]综合素质认定!O23)</f>
        <v>1</v>
      </c>
      <c r="G23" s="35">
        <v>0</v>
      </c>
      <c r="H23" s="35">
        <v>0</v>
      </c>
      <c r="I23" s="35">
        <v>0</v>
      </c>
      <c r="J23" s="37">
        <f t="shared" si="0"/>
        <v>50.6810214799714</v>
      </c>
      <c r="K23" s="35" t="str">
        <f>IF(J23&lt;[1]奖补比例!$D$2,"D",IF(J23&lt;[1]奖补比例!$C$2,"C",IF(J23&lt;[1]奖补比例!$B$2,"B","A")))</f>
        <v>C</v>
      </c>
      <c r="L23" s="36">
        <f>[1]苏州工业园区工业企业技术改造经济效益表!AJ23</f>
        <v>4351.14</v>
      </c>
      <c r="M23" s="35">
        <f>[1]苏州工业园区工业企业技术改造经济效益表!AM23</f>
        <v>0</v>
      </c>
      <c r="N23" s="35">
        <f>IF([1]苏州工业园区工业企业技术改造经济效益表!AN23&gt;=0.7,[1]苏州工业园区工业企业技术改造经济效益表!AM23,0)</f>
        <v>0</v>
      </c>
      <c r="O23" s="44">
        <f>IF(IF(K23="A",[1]苏州工业园区工业企业技术改造经济效益表!AJ23*[1]奖补比例!$B$3+N23*[1]奖补比例!$B$5,IF(K23="B",[1]苏州工业园区工业企业技术改造经济效益表!AJ23*[1]奖补比例!$C$3+N23*[1]奖补比例!$C$5,IF(K23="C",[1]苏州工业园区工业企业技术改造经济效益表!AJ23*[1]奖补比例!$D$3+N23*[1]奖补比例!$D$5,[1]苏州工业园区工业企业技术改造经济效益表!AJ23*[1]奖补比例!$E$3+N23*[1]奖补比例!$E$5)))*[1]奖补比例!$G$2&gt;1000,1000,IF(K23="A",[1]苏州工业园区工业企业技术改造经济效益表!AJ23*[1]奖补比例!$B$3+N23*[1]奖补比例!$B$5,IF(K23="B",[1]苏州工业园区工业企业技术改造经济效益表!AJ23*[1]奖补比例!$C$3+N23*[1]奖补比例!$C$5,IF(K23="C",[1]苏州工业园区工业企业技术改造经济效益表!AJ23*[1]奖补比例!$D$3+N23*[1]奖补比例!$D$5,[1]苏州工业园区工业企业技术改造经济效益表!AJ23*[1]奖补比例!$E$3+N23*[1]奖补比例!$E$5)))*[1]奖补比例!$G$2)</f>
        <v>173.222799426</v>
      </c>
      <c r="P23" s="45">
        <f>VLOOKUP(B23,[1]【扣减】省技改综合奖补!$C$2:$E$59,3,0)/10000</f>
        <v>110</v>
      </c>
      <c r="Q23" s="45">
        <v>0</v>
      </c>
      <c r="R23" s="45">
        <v>0</v>
      </c>
      <c r="S23" s="45">
        <f>[1]【扣减】人工智能奖补!F22</f>
        <v>0</v>
      </c>
      <c r="T23" s="45">
        <v>0</v>
      </c>
      <c r="U23" s="45">
        <f>[1]【扣减】投促委!F22</f>
        <v>0</v>
      </c>
      <c r="V23" s="55">
        <v>63.222799426</v>
      </c>
      <c r="W23" s="53">
        <f t="shared" si="1"/>
        <v>63.22</v>
      </c>
      <c r="X23" s="54">
        <f t="shared" si="2"/>
        <v>0.0398109</v>
      </c>
      <c r="Y23" s="60" t="str">
        <f>IF([1]项目纳统比对表!D23="否","未纳统",IF([1]项目纳统比对表!F23="否","不足500万元",""))</f>
        <v/>
      </c>
      <c r="Z23" s="60"/>
      <c r="AA23" s="24">
        <v>63.22</v>
      </c>
    </row>
    <row r="24" spans="1:27">
      <c r="A24" s="35">
        <v>21</v>
      </c>
      <c r="B24" s="36" t="str">
        <f>[1]苏州工业园区工业企业技术改造经济效益表!B24</f>
        <v>大金制冷（苏州）有限公司</v>
      </c>
      <c r="C24" s="36" t="str">
        <f>[1]苏州工业园区工业企业技术改造经济效益表!C24</f>
        <v>91320594666363721D</v>
      </c>
      <c r="D24" s="37">
        <f>[1]经济效益!N24</f>
        <v>66.1123677062845</v>
      </c>
      <c r="E24" s="37">
        <f>[1]智能化效益!R24</f>
        <v>83.968</v>
      </c>
      <c r="F24" s="35">
        <f>IF([1]综合素质认定!O24&gt;10,10,[1]综合素质认定!O24)</f>
        <v>0</v>
      </c>
      <c r="G24" s="35">
        <v>0</v>
      </c>
      <c r="H24" s="35">
        <v>0</v>
      </c>
      <c r="I24" s="35">
        <v>0</v>
      </c>
      <c r="J24" s="37">
        <f t="shared" si="0"/>
        <v>63.0722573943991</v>
      </c>
      <c r="K24" s="35" t="str">
        <f>IF(J24&lt;[1]奖补比例!$D$2,"D",IF(J24&lt;[1]奖补比例!$C$2,"C",IF(J24&lt;[1]奖补比例!$B$2,"B","A")))</f>
        <v>B</v>
      </c>
      <c r="L24" s="36">
        <f>[1]苏州工业园区工业企业技术改造经济效益表!AJ24</f>
        <v>609.59</v>
      </c>
      <c r="M24" s="37">
        <f>[1]苏州工业园区工业企业技术改造经济效益表!AM24</f>
        <v>11.010865</v>
      </c>
      <c r="N24" s="35">
        <f>IF([1]苏州工业园区工业企业技术改造经济效益表!AN24&gt;=0.7,[1]苏州工业园区工业企业技术改造经济效益表!AM24,0)</f>
        <v>0</v>
      </c>
      <c r="O24" s="44">
        <f>IF(IF(K24="A",[1]苏州工业园区工业企业技术改造经济效益表!AJ24*[1]奖补比例!$B$3+N24*[1]奖补比例!$B$5,IF(K24="B",[1]苏州工业园区工业企业技术改造经济效益表!AJ24*[1]奖补比例!$C$3+N24*[1]奖补比例!$C$5,IF(K24="C",[1]苏州工业园区工业企业技术改造经济效益表!AJ24*[1]奖补比例!$D$3+N24*[1]奖补比例!$D$5,[1]苏州工业园区工业企业技术改造经济效益表!AJ24*[1]奖补比例!$E$3+N24*[1]奖补比例!$E$5)))*[1]奖补比例!$G$2&gt;1000,1000,IF(K24="A",[1]苏州工业园区工业企业技术改造经济效益表!AJ24*[1]奖补比例!$B$3+N24*[1]奖补比例!$B$5,IF(K24="B",[1]苏州工业园区工业企业技术改造经济效益表!AJ24*[1]奖补比例!$C$3+N24*[1]奖补比例!$C$5,IF(K24="C",[1]苏州工业园区工业企业技术改造经济效益表!AJ24*[1]奖补比例!$D$3+N24*[1]奖补比例!$D$5,[1]苏州工业园区工业企业技术改造经济效益表!AJ24*[1]奖补比例!$E$3+N24*[1]奖补比例!$E$5)))*[1]奖补比例!$G$2)</f>
        <v>38.8293224496</v>
      </c>
      <c r="P24" s="45">
        <v>0</v>
      </c>
      <c r="Q24" s="45">
        <v>0</v>
      </c>
      <c r="R24" s="45">
        <v>0</v>
      </c>
      <c r="S24" s="45">
        <f>[1]【扣减】人工智能奖补!F23</f>
        <v>0</v>
      </c>
      <c r="T24" s="45">
        <v>0</v>
      </c>
      <c r="U24" s="45">
        <f>[1]【扣减】投促委!F23</f>
        <v>0</v>
      </c>
      <c r="V24" s="55">
        <v>38.8293224496</v>
      </c>
      <c r="W24" s="53">
        <f t="shared" si="1"/>
        <v>38.83</v>
      </c>
      <c r="X24" s="54">
        <f t="shared" si="2"/>
        <v>0.06369744</v>
      </c>
      <c r="Y24" s="60" t="str">
        <f>IF([1]项目纳统比对表!D24="否","未纳统",IF([1]项目纳统比对表!F24="否","不足500万元",""))</f>
        <v>未纳统</v>
      </c>
      <c r="Z24" s="60"/>
      <c r="AA24" s="24">
        <v>38.83</v>
      </c>
    </row>
    <row r="25" spans="1:27">
      <c r="A25" s="35">
        <v>22</v>
      </c>
      <c r="B25" s="36" t="str">
        <f>[1]苏州工业园区工业企业技术改造经济效益表!B25</f>
        <v>大同电工(苏州)有限公司</v>
      </c>
      <c r="C25" s="36" t="str">
        <f>[1]苏州工业园区工业企业技术改造经济效益表!C25</f>
        <v>91320594754637956M</v>
      </c>
      <c r="D25" s="37">
        <f>[1]经济效益!N25</f>
        <v>42.9611738511925</v>
      </c>
      <c r="E25" s="35">
        <f>[1]智能化效益!R25</f>
        <v>74.85</v>
      </c>
      <c r="F25" s="35">
        <f>IF([1]综合素质认定!O25&gt;10,10,[1]综合素质认定!O25)</f>
        <v>1</v>
      </c>
      <c r="G25" s="35">
        <v>0</v>
      </c>
      <c r="H25" s="35">
        <v>0</v>
      </c>
      <c r="I25" s="35">
        <v>0</v>
      </c>
      <c r="J25" s="37">
        <f t="shared" si="0"/>
        <v>46.0428216958347</v>
      </c>
      <c r="K25" s="35" t="str">
        <f>IF(J25&lt;[1]奖补比例!$D$2,"D",IF(J25&lt;[1]奖补比例!$C$2,"C",IF(J25&lt;[1]奖补比例!$B$2,"B","A")))</f>
        <v>D</v>
      </c>
      <c r="L25" s="36">
        <f>[1]苏州工业园区工业企业技术改造经济效益表!AJ25</f>
        <v>1030.484656</v>
      </c>
      <c r="M25" s="35">
        <f>[1]苏州工业园区工业企业技术改造经济效益表!AM25</f>
        <v>0</v>
      </c>
      <c r="N25" s="35">
        <f>IF([1]苏州工业园区工业企业技术改造经济效益表!AN25&gt;=0.7,[1]苏州工业园区工业企业技术改造经济效益表!AM25,0)</f>
        <v>0</v>
      </c>
      <c r="O25" s="44">
        <f>IF(IF(K25="A",[1]苏州工业园区工业企业技术改造经济效益表!AJ25*[1]奖补比例!$B$3+N25*[1]奖补比例!$B$5,IF(K25="B",[1]苏州工业园区工业企业技术改造经济效益表!AJ25*[1]奖补比例!$C$3+N25*[1]奖补比例!$C$5,IF(K25="C",[1]苏州工业园区工业企业技术改造经济效益表!AJ25*[1]奖补比例!$D$3+N25*[1]奖补比例!$D$5,[1]苏州工业园区工业企业技术改造经济效益表!AJ25*[1]奖补比例!$E$3+N25*[1]奖补比例!$E$5)))*[1]奖补比例!$G$2&gt;1000,1000,IF(K25="A",[1]苏州工业园区工业企业技术改造经济效益表!AJ25*[1]奖补比例!$B$3+N25*[1]奖补比例!$B$5,IF(K25="B",[1]苏州工业园区工业企业技术改造经济效益表!AJ25*[1]奖补比例!$C$3+N25*[1]奖补比例!$C$5,IF(K25="C",[1]苏州工业园区工业企业技术改造经济效益表!AJ25*[1]奖补比例!$D$3+N25*[1]奖补比例!$D$5,[1]苏州工业园区工业企业技术改造经济效益表!AJ25*[1]奖补比例!$E$3+N25*[1]奖补比例!$E$5)))*[1]奖补比例!$G$2)</f>
        <v>24.6147129549302</v>
      </c>
      <c r="P25" s="45">
        <v>0</v>
      </c>
      <c r="Q25" s="45">
        <v>0</v>
      </c>
      <c r="R25" s="45">
        <v>0</v>
      </c>
      <c r="S25" s="45">
        <f>[1]【扣减】人工智能奖补!F24</f>
        <v>0</v>
      </c>
      <c r="T25" s="45">
        <v>0</v>
      </c>
      <c r="U25" s="45">
        <f>[1]【扣减】投促委!F24</f>
        <v>0</v>
      </c>
      <c r="V25" s="55">
        <v>24.6147129549302</v>
      </c>
      <c r="W25" s="53">
        <f t="shared" si="1"/>
        <v>24.61</v>
      </c>
      <c r="X25" s="54">
        <f t="shared" si="2"/>
        <v>0.02388654</v>
      </c>
      <c r="Y25" s="60" t="str">
        <f>IF([1]项目纳统比对表!D25="否","未纳统",IF([1]项目纳统比对表!F25="否","不足500万元",""))</f>
        <v>未纳统</v>
      </c>
      <c r="Z25" s="60"/>
      <c r="AA25" s="24">
        <v>24.61</v>
      </c>
    </row>
    <row r="26" spans="1:27">
      <c r="A26" s="35">
        <v>23</v>
      </c>
      <c r="B26" s="36" t="str">
        <f>[1]苏州工业园区工业企业技术改造经济效益表!B26</f>
        <v>大同精密金属（苏州）有限公司</v>
      </c>
      <c r="C26" s="36" t="str">
        <f>[1]苏州工业园区工业企业技术改造经济效益表!C26</f>
        <v>913205947424737983</v>
      </c>
      <c r="D26" s="37">
        <f>[1]经济效益!N26</f>
        <v>68.2149298629528</v>
      </c>
      <c r="E26" s="35">
        <f>[1]智能化效益!R26</f>
        <v>92</v>
      </c>
      <c r="F26" s="35">
        <f>IF([1]综合素质认定!O26&gt;10,10,[1]综合素质认定!O26)</f>
        <v>0</v>
      </c>
      <c r="G26" s="35">
        <v>0</v>
      </c>
      <c r="H26" s="35">
        <v>0</v>
      </c>
      <c r="I26" s="35">
        <v>0</v>
      </c>
      <c r="J26" s="37">
        <f t="shared" si="0"/>
        <v>66.150450904067</v>
      </c>
      <c r="K26" s="35" t="str">
        <f>IF(J26&lt;[1]奖补比例!$D$2,"D",IF(J26&lt;[1]奖补比例!$C$2,"C",IF(J26&lt;[1]奖补比例!$B$2,"B","A")))</f>
        <v>B</v>
      </c>
      <c r="L26" s="36">
        <f>[1]苏州工业园区工业企业技术改造经济效益表!AJ26</f>
        <v>2497.07</v>
      </c>
      <c r="M26" s="35">
        <f>[1]苏州工业园区工业企业技术改造经济效益表!AM26</f>
        <v>0</v>
      </c>
      <c r="N26" s="35">
        <f>IF([1]苏州工业园区工业企业技术改造经济效益表!AN26&gt;=0.7,[1]苏州工业园区工业企业技术改造经济效益表!AM26,0)</f>
        <v>0</v>
      </c>
      <c r="O26" s="44">
        <f>IF(IF(K26="A",[1]苏州工业园区工业企业技术改造经济效益表!AJ26*[1]奖补比例!$B$3+N26*[1]奖补比例!$B$5,IF(K26="B",[1]苏州工业园区工业企业技术改造经济效益表!AJ26*[1]奖补比例!$C$3+N26*[1]奖补比例!$C$5,IF(K26="C",[1]苏州工业园区工业企业技术改造经济效益表!AJ26*[1]奖补比例!$D$3+N26*[1]奖补比例!$D$5,[1]苏州工业园区工业企业技术改造经济效益表!AJ26*[1]奖补比例!$E$3+N26*[1]奖补比例!$E$5)))*[1]奖补比例!$G$2&gt;1000,1000,IF(K26="A",[1]苏州工业园区工业企业技术改造经济效益表!AJ26*[1]奖补比例!$B$3+N26*[1]奖补比例!$B$5,IF(K26="B",[1]苏州工业园区工业企业技术改造经济效益表!AJ26*[1]奖补比例!$C$3+N26*[1]奖补比例!$C$5,IF(K26="C",[1]苏州工业园区工业企业技术改造经济效益表!AJ26*[1]奖补比例!$D$3+N26*[1]奖补比例!$D$5,[1]苏州工业园区工业企业技术改造经济效益表!AJ26*[1]奖补比例!$E$3+N26*[1]奖补比例!$E$5)))*[1]奖补比例!$G$2)</f>
        <v>159.0569665008</v>
      </c>
      <c r="P26" s="45">
        <f>VLOOKUP(B26,[1]【扣减】省技改综合奖补!$C$2:$E$59,3,0)/10000</f>
        <v>15</v>
      </c>
      <c r="Q26" s="45">
        <v>0</v>
      </c>
      <c r="R26" s="45">
        <v>0</v>
      </c>
      <c r="S26" s="45">
        <f>[1]【扣减】人工智能奖补!F25</f>
        <v>0</v>
      </c>
      <c r="T26" s="45">
        <v>0</v>
      </c>
      <c r="U26" s="45">
        <f>[1]【扣减】投促委!F25</f>
        <v>0</v>
      </c>
      <c r="V26" s="55">
        <v>144.0569665008</v>
      </c>
      <c r="W26" s="53">
        <f t="shared" si="1"/>
        <v>144.06</v>
      </c>
      <c r="X26" s="54">
        <f t="shared" si="2"/>
        <v>0.06369744</v>
      </c>
      <c r="Y26" s="60" t="str">
        <f>IF([1]项目纳统比对表!D26="否","未纳统",IF([1]项目纳统比对表!F26="否","不足500万元",""))</f>
        <v/>
      </c>
      <c r="Z26" s="60"/>
      <c r="AA26" s="24">
        <v>144.06</v>
      </c>
    </row>
    <row r="27" spans="1:27">
      <c r="A27" s="35">
        <v>24</v>
      </c>
      <c r="B27" s="36" t="str">
        <f>[1]苏州工业园区工业企业技术改造经济效益表!B27</f>
        <v>德莎（苏州）胶带技术有限公司</v>
      </c>
      <c r="C27" s="36" t="str">
        <f>[1]苏州工业园区工业企业技术改造经济效益表!C27</f>
        <v>91320594761504668U</v>
      </c>
      <c r="D27" s="35">
        <f>[1]经济效益!N27</f>
        <v>50</v>
      </c>
      <c r="E27" s="35">
        <f>[1]智能化效益!R27</f>
        <v>90</v>
      </c>
      <c r="F27" s="35">
        <f>IF([1]综合素质认定!O27&gt;10,10,[1]综合素质认定!O27)</f>
        <v>1</v>
      </c>
      <c r="G27" s="35">
        <v>0</v>
      </c>
      <c r="H27" s="35">
        <v>0</v>
      </c>
      <c r="I27" s="35">
        <v>0</v>
      </c>
      <c r="J27" s="35">
        <f t="shared" si="0"/>
        <v>54</v>
      </c>
      <c r="K27" s="35" t="str">
        <f>IF(J27&lt;[1]奖补比例!$D$2,"D",IF(J27&lt;[1]奖补比例!$C$2,"C",IF(J27&lt;[1]奖补比例!$B$2,"B","A")))</f>
        <v>C</v>
      </c>
      <c r="L27" s="36">
        <f>[1]苏州工业园区工业企业技术改造经济效益表!AJ27</f>
        <v>4945.33</v>
      </c>
      <c r="M27" s="35">
        <f>[1]苏州工业园区工业企业技术改造经济效益表!AM27</f>
        <v>0</v>
      </c>
      <c r="N27" s="35">
        <f>IF([1]苏州工业园区工业企业技术改造经济效益表!AN27&gt;=0.7,[1]苏州工业园区工业企业技术改造经济效益表!AM27,0)</f>
        <v>0</v>
      </c>
      <c r="O27" s="44">
        <f>IF(IF(K27="A",[1]苏州工业园区工业企业技术改造经济效益表!AJ27*[1]奖补比例!$B$3+N27*[1]奖补比例!$B$5,IF(K27="B",[1]苏州工业园区工业企业技术改造经济效益表!AJ27*[1]奖补比例!$C$3+N27*[1]奖补比例!$C$5,IF(K27="C",[1]苏州工业园区工业企业技术改造经济效益表!AJ27*[1]奖补比例!$D$3+N27*[1]奖补比例!$D$5,[1]苏州工业园区工业企业技术改造经济效益表!AJ27*[1]奖补比例!$E$3+N27*[1]奖补比例!$E$5)))*[1]奖补比例!$G$2&gt;1000,1000,IF(K27="A",[1]苏州工业园区工业企业技术改造经济效益表!AJ27*[1]奖补比例!$B$3+N27*[1]奖补比例!$B$5,IF(K27="B",[1]苏州工业园区工业企业技术改造经济效益表!AJ27*[1]奖补比例!$C$3+N27*[1]奖补比例!$C$5,IF(K27="C",[1]苏州工业园区工业企业技术改造经济效益表!AJ27*[1]奖补比例!$D$3+N27*[1]奖补比例!$D$5,[1]苏州工业园区工业企业技术改造经济效益表!AJ27*[1]奖补比例!$E$3+N27*[1]奖补比例!$E$5)))*[1]奖补比例!$G$2)</f>
        <v>196.878038097</v>
      </c>
      <c r="P27" s="45">
        <f>VLOOKUP(B27,[1]【扣减】省技改综合奖补!$C$2:$E$59,3,0)/10000</f>
        <v>19</v>
      </c>
      <c r="Q27" s="45">
        <v>0</v>
      </c>
      <c r="R27" s="45">
        <v>0</v>
      </c>
      <c r="S27" s="45">
        <f>[1]【扣减】人工智能奖补!F26</f>
        <v>0</v>
      </c>
      <c r="T27" s="45">
        <v>0</v>
      </c>
      <c r="U27" s="45">
        <f>[1]【扣减】投促委!F26</f>
        <v>0</v>
      </c>
      <c r="V27" s="55">
        <v>177.878038097</v>
      </c>
      <c r="W27" s="53">
        <f t="shared" si="1"/>
        <v>177.88</v>
      </c>
      <c r="X27" s="54">
        <f t="shared" si="2"/>
        <v>0.0398109</v>
      </c>
      <c r="Y27" s="60" t="str">
        <f>IF([1]项目纳统比对表!D27="否","未纳统",IF([1]项目纳统比对表!F27="否","不足500万元",""))</f>
        <v/>
      </c>
      <c r="Z27" s="60"/>
      <c r="AA27" s="24">
        <v>177.88</v>
      </c>
    </row>
    <row r="28" spans="1:27">
      <c r="A28" s="35">
        <v>25</v>
      </c>
      <c r="B28" s="36" t="str">
        <f>[1]苏州工业园区工业企业技术改造经济效益表!B28</f>
        <v>恩德斯豪斯流量仪表技术（中国）有限公司</v>
      </c>
      <c r="C28" s="36" t="str">
        <f>[1]苏州工业园区工业企业技术改造经济效益表!C28</f>
        <v>913205947424731302</v>
      </c>
      <c r="D28" s="35">
        <f>[1]经济效益!N28</f>
        <v>61</v>
      </c>
      <c r="E28" s="35">
        <f>[1]智能化效益!R28</f>
        <v>76.48</v>
      </c>
      <c r="F28" s="35">
        <f>IF([1]综合素质认定!O28&gt;10,10,[1]综合素质认定!O28)</f>
        <v>1</v>
      </c>
      <c r="G28" s="35">
        <v>0</v>
      </c>
      <c r="H28" s="35">
        <v>0</v>
      </c>
      <c r="I28" s="35">
        <v>0</v>
      </c>
      <c r="J28" s="37">
        <f t="shared" si="0"/>
        <v>58.996</v>
      </c>
      <c r="K28" s="35" t="str">
        <f>IF(J28&lt;[1]奖补比例!$D$2,"D",IF(J28&lt;[1]奖补比例!$C$2,"C",IF(J28&lt;[1]奖补比例!$B$2,"B","A")))</f>
        <v>C</v>
      </c>
      <c r="L28" s="36">
        <f>[1]苏州工业园区工业企业技术改造经济效益表!AJ28</f>
        <v>845.03</v>
      </c>
      <c r="M28" s="35">
        <f>[1]苏州工业园区工业企业技术改造经济效益表!AM28</f>
        <v>3.17</v>
      </c>
      <c r="N28" s="35">
        <f>IF([1]苏州工业园区工业企业技术改造经济效益表!AN28&gt;=0.7,[1]苏州工业园区工业企业技术改造经济效益表!AM28,0)</f>
        <v>0</v>
      </c>
      <c r="O28" s="44">
        <f>IF(IF(K28="A",[1]苏州工业园区工业企业技术改造经济效益表!AJ28*[1]奖补比例!$B$3+N28*[1]奖补比例!$B$5,IF(K28="B",[1]苏州工业园区工业企业技术改造经济效益表!AJ28*[1]奖补比例!$C$3+N28*[1]奖补比例!$C$5,IF(K28="C",[1]苏州工业园区工业企业技术改造经济效益表!AJ28*[1]奖补比例!$D$3+N28*[1]奖补比例!$D$5,[1]苏州工业园区工业企业技术改造经济效益表!AJ28*[1]奖补比例!$E$3+N28*[1]奖补比例!$E$5)))*[1]奖补比例!$G$2&gt;1000,1000,IF(K28="A",[1]苏州工业园区工业企业技术改造经济效益表!AJ28*[1]奖补比例!$B$3+N28*[1]奖补比例!$B$5,IF(K28="B",[1]苏州工业园区工业企业技术改造经济效益表!AJ28*[1]奖补比例!$C$3+N28*[1]奖补比例!$C$5,IF(K28="C",[1]苏州工业园区工业企业技术改造经济效益表!AJ28*[1]奖补比例!$D$3+N28*[1]奖补比例!$D$5,[1]苏州工业园区工业企业技术改造经济效益表!AJ28*[1]奖补比例!$E$3+N28*[1]奖补比例!$E$5)))*[1]奖补比例!$G$2)</f>
        <v>33.641404827</v>
      </c>
      <c r="P28" s="45">
        <v>0</v>
      </c>
      <c r="Q28" s="45">
        <v>0</v>
      </c>
      <c r="R28" s="45">
        <v>0</v>
      </c>
      <c r="S28" s="45">
        <f>[1]【扣减】人工智能奖补!F27</f>
        <v>0</v>
      </c>
      <c r="T28" s="45">
        <v>0</v>
      </c>
      <c r="U28" s="45">
        <f>[1]【扣减】投促委!F27</f>
        <v>0</v>
      </c>
      <c r="V28" s="55">
        <v>33.641404827</v>
      </c>
      <c r="W28" s="53">
        <f t="shared" si="1"/>
        <v>33.64</v>
      </c>
      <c r="X28" s="54">
        <f t="shared" si="2"/>
        <v>0.0398109</v>
      </c>
      <c r="Y28" s="60" t="str">
        <f>IF([1]项目纳统比对表!D28="否","未纳统",IF([1]项目纳统比对表!F28="否","不足500万元",""))</f>
        <v/>
      </c>
      <c r="Z28" s="60"/>
      <c r="AA28" s="24">
        <v>33.64</v>
      </c>
    </row>
    <row r="29" spans="1:27">
      <c r="A29" s="35">
        <v>26</v>
      </c>
      <c r="B29" s="36" t="str">
        <f>[1]苏州工业园区工业企业技术改造经济效益表!B29</f>
        <v>飞比达电子元器件（苏州）有限公司</v>
      </c>
      <c r="C29" s="36" t="str">
        <f>[1]苏州工业园区工业企业技术改造经济效益表!C29</f>
        <v>91320594768276530J</v>
      </c>
      <c r="D29" s="37">
        <f>[1]经济效益!N29</f>
        <v>48.7353001812843</v>
      </c>
      <c r="E29" s="37">
        <f>[1]智能化效益!R29</f>
        <v>94.1225</v>
      </c>
      <c r="F29" s="35">
        <f>IF([1]综合素质认定!O29&gt;10,10,[1]综合素质认定!O29)</f>
        <v>1</v>
      </c>
      <c r="G29" s="35">
        <v>0</v>
      </c>
      <c r="H29" s="35">
        <v>0</v>
      </c>
      <c r="I29" s="35">
        <v>0</v>
      </c>
      <c r="J29" s="37">
        <f t="shared" si="0"/>
        <v>53.939210126899</v>
      </c>
      <c r="K29" s="35" t="str">
        <f>IF(J29&lt;[1]奖补比例!$D$2,"D",IF(J29&lt;[1]奖补比例!$C$2,"C",IF(J29&lt;[1]奖补比例!$B$2,"B","A")))</f>
        <v>C</v>
      </c>
      <c r="L29" s="36">
        <f>[1]苏州工业园区工业企业技术改造经济效益表!AJ29</f>
        <v>587.75</v>
      </c>
      <c r="M29" s="35">
        <f>[1]苏州工业园区工业企业技术改造经济效益表!AM29</f>
        <v>30.33</v>
      </c>
      <c r="N29" s="35">
        <f>IF([1]苏州工业园区工业企业技术改造经济效益表!AN29&gt;=0.7,[1]苏州工业园区工业企业技术改造经济效益表!AM29,0)</f>
        <v>0</v>
      </c>
      <c r="O29" s="44">
        <f>IF(IF(K29="A",[1]苏州工业园区工业企业技术改造经济效益表!AJ29*[1]奖补比例!$B$3+N29*[1]奖补比例!$B$5,IF(K29="B",[1]苏州工业园区工业企业技术改造经济效益表!AJ29*[1]奖补比例!$C$3+N29*[1]奖补比例!$C$5,IF(K29="C",[1]苏州工业园区工业企业技术改造经济效益表!AJ29*[1]奖补比例!$D$3+N29*[1]奖补比例!$D$5,[1]苏州工业园区工业企业技术改造经济效益表!AJ29*[1]奖补比例!$E$3+N29*[1]奖补比例!$E$5)))*[1]奖补比例!$G$2&gt;1000,1000,IF(K29="A",[1]苏州工业园区工业企业技术改造经济效益表!AJ29*[1]奖补比例!$B$3+N29*[1]奖补比例!$B$5,IF(K29="B",[1]苏州工业园区工业企业技术改造经济效益表!AJ29*[1]奖补比例!$C$3+N29*[1]奖补比例!$C$5,IF(K29="C",[1]苏州工业园区工业企业技术改造经济效益表!AJ29*[1]奖补比例!$D$3+N29*[1]奖补比例!$D$5,[1]苏州工业园区工业企业技术改造经济效益表!AJ29*[1]奖补比例!$E$3+N29*[1]奖补比例!$E$5)))*[1]奖补比例!$G$2)</f>
        <v>23.398856475</v>
      </c>
      <c r="P29" s="45">
        <v>0</v>
      </c>
      <c r="Q29" s="45">
        <v>0</v>
      </c>
      <c r="R29" s="45">
        <v>0</v>
      </c>
      <c r="S29" s="45">
        <f>[1]【扣减】人工智能奖补!F28</f>
        <v>0</v>
      </c>
      <c r="T29" s="45">
        <v>0</v>
      </c>
      <c r="U29" s="45">
        <f>[1]【扣减】投促委!F28</f>
        <v>0</v>
      </c>
      <c r="V29" s="55">
        <v>23.398856475</v>
      </c>
      <c r="W29" s="53">
        <f t="shared" si="1"/>
        <v>23.4</v>
      </c>
      <c r="X29" s="54">
        <f t="shared" si="2"/>
        <v>0.0398109</v>
      </c>
      <c r="Y29" s="60" t="str">
        <f>IF([1]项目纳统比对表!D29="否","未纳统",IF([1]项目纳统比对表!F29="否","不足500万元",""))</f>
        <v>未纳统</v>
      </c>
      <c r="Z29" s="60"/>
      <c r="AA29" s="24">
        <v>23.4</v>
      </c>
    </row>
    <row r="30" spans="1:27">
      <c r="A30" s="35">
        <v>27</v>
      </c>
      <c r="B30" s="36" t="str">
        <f>[1]苏州工业园区工业企业技术改造经济效益表!B30</f>
        <v>高德（苏州）电子有限公司</v>
      </c>
      <c r="C30" s="36" t="str">
        <f>[1]苏州工业园区工业企业技术改造经济效益表!C30</f>
        <v>91320594608207413D</v>
      </c>
      <c r="D30" s="37">
        <f>[1]经济效益!N30</f>
        <v>42.7047162158255</v>
      </c>
      <c r="E30" s="35">
        <f>[1]智能化效益!R30</f>
        <v>90</v>
      </c>
      <c r="F30" s="35">
        <f>IF([1]综合素质认定!O30&gt;10,10,[1]综合素质认定!O30)</f>
        <v>1</v>
      </c>
      <c r="G30" s="35">
        <v>0</v>
      </c>
      <c r="H30" s="35">
        <v>0</v>
      </c>
      <c r="I30" s="35">
        <v>0</v>
      </c>
      <c r="J30" s="37">
        <f t="shared" si="0"/>
        <v>48.8933013510779</v>
      </c>
      <c r="K30" s="35" t="str">
        <f>IF(J30&lt;[1]奖补比例!$D$2,"D",IF(J30&lt;[1]奖补比例!$C$2,"C",IF(J30&lt;[1]奖补比例!$B$2,"B","A")))</f>
        <v>D</v>
      </c>
      <c r="L30" s="36">
        <f>[1]苏州工业园区工业企业技术改造经济效益表!AJ30</f>
        <v>761.12</v>
      </c>
      <c r="M30" s="35">
        <f>[1]苏州工业园区工业企业技术改造经济效益表!AM30</f>
        <v>0</v>
      </c>
      <c r="N30" s="35">
        <f>IF([1]苏州工业园区工业企业技术改造经济效益表!AN30&gt;=0.7,[1]苏州工业园区工业企业技术改造经济效益表!AM30,0)</f>
        <v>0</v>
      </c>
      <c r="O30" s="44">
        <f>IF(IF(K30="A",[1]苏州工业园区工业企业技术改造经济效益表!AJ30*[1]奖补比例!$B$3+N30*[1]奖补比例!$B$5,IF(K30="B",[1]苏州工业园区工业企业技术改造经济效益表!AJ30*[1]奖补比例!$C$3+N30*[1]奖补比例!$C$5,IF(K30="C",[1]苏州工业园区工业企业技术改造经济效益表!AJ30*[1]奖补比例!$D$3+N30*[1]奖补比例!$D$5,[1]苏州工业园区工业企业技术改造经济效益表!AJ30*[1]奖补比例!$E$3+N30*[1]奖补比例!$E$5)))*[1]奖补比例!$G$2&gt;1000,1000,IF(K30="A",[1]苏州工业园区工业企业技术改造经济效益表!AJ30*[1]奖补比例!$B$3+N30*[1]奖补比例!$B$5,IF(K30="B",[1]苏州工业园区工业企业技术改造经济效益表!AJ30*[1]奖补比例!$C$3+N30*[1]奖补比例!$C$5,IF(K30="C",[1]苏州工业园区工业企业技术改造经济效益表!AJ30*[1]奖补比例!$D$3+N30*[1]奖补比例!$D$5,[1]苏州工业园区工业企业技术改造经济效益表!AJ30*[1]奖补比例!$E$3+N30*[1]奖补比例!$E$5)))*[1]奖补比例!$G$2)</f>
        <v>18.1805233248</v>
      </c>
      <c r="P30" s="45">
        <v>0</v>
      </c>
      <c r="Q30" s="45">
        <v>0</v>
      </c>
      <c r="R30" s="45">
        <v>0</v>
      </c>
      <c r="S30" s="45">
        <f>[1]【扣减】人工智能奖补!F29</f>
        <v>0</v>
      </c>
      <c r="T30" s="45">
        <v>0</v>
      </c>
      <c r="U30" s="45">
        <f>[1]【扣减】投促委!F29</f>
        <v>0</v>
      </c>
      <c r="V30" s="55">
        <v>18.1805233248</v>
      </c>
      <c r="W30" s="53">
        <f t="shared" si="1"/>
        <v>18.18</v>
      </c>
      <c r="X30" s="54">
        <f t="shared" si="2"/>
        <v>0.02388654</v>
      </c>
      <c r="Y30" s="60" t="str">
        <f>IF([1]项目纳统比对表!D30="否","未纳统",IF([1]项目纳统比对表!F30="否","不足500万元",""))</f>
        <v>未纳统</v>
      </c>
      <c r="Z30" s="60"/>
      <c r="AA30" s="24">
        <v>18.18</v>
      </c>
    </row>
    <row r="31" spans="1:27">
      <c r="A31" s="35">
        <v>28</v>
      </c>
      <c r="B31" s="36" t="str">
        <f>[1]苏州工业园区工业企业技术改造经济效益表!B31</f>
        <v>格里森齿轮科技（苏州）有限责任公司</v>
      </c>
      <c r="C31" s="36" t="str">
        <f>[1]苏州工业园区工业企业技术改造经济效益表!C31</f>
        <v>913205947933405737</v>
      </c>
      <c r="D31" s="35">
        <f>[1]经济效益!N31</f>
        <v>42</v>
      </c>
      <c r="E31" s="35">
        <f>[1]智能化效益!R31</f>
        <v>92</v>
      </c>
      <c r="F31" s="35">
        <f>IF([1]综合素质认定!O31&gt;10,10,[1]综合素质认定!O31)</f>
        <v>1</v>
      </c>
      <c r="G31" s="35">
        <v>0</v>
      </c>
      <c r="H31" s="35">
        <v>0</v>
      </c>
      <c r="I31" s="35">
        <v>0</v>
      </c>
      <c r="J31" s="37">
        <f t="shared" si="0"/>
        <v>48.8</v>
      </c>
      <c r="K31" s="35" t="str">
        <f>IF(J31&lt;[1]奖补比例!$D$2,"D",IF(J31&lt;[1]奖补比例!$C$2,"C",IF(J31&lt;[1]奖补比例!$B$2,"B","A")))</f>
        <v>D</v>
      </c>
      <c r="L31" s="36">
        <f>[1]苏州工业园区工业企业技术改造经济效益表!AJ31</f>
        <v>2120.42</v>
      </c>
      <c r="M31" s="35">
        <f>[1]苏州工业园区工业企业技术改造经济效益表!AM31</f>
        <v>0</v>
      </c>
      <c r="N31" s="35">
        <f>IF([1]苏州工业园区工业企业技术改造经济效益表!AN31&gt;=0.7,[1]苏州工业园区工业企业技术改造经济效益表!AM31,0)</f>
        <v>0</v>
      </c>
      <c r="O31" s="44">
        <f>IF(IF(K31="A",[1]苏州工业园区工业企业技术改造经济效益表!AJ31*[1]奖补比例!$B$3+N31*[1]奖补比例!$B$5,IF(K31="B",[1]苏州工业园区工业企业技术改造经济效益表!AJ31*[1]奖补比例!$C$3+N31*[1]奖补比例!$C$5,IF(K31="C",[1]苏州工业园区工业企业技术改造经济效益表!AJ31*[1]奖补比例!$D$3+N31*[1]奖补比例!$D$5,[1]苏州工业园区工业企业技术改造经济效益表!AJ31*[1]奖补比例!$E$3+N31*[1]奖补比例!$E$5)))*[1]奖补比例!$G$2&gt;1000,1000,IF(K31="A",[1]苏州工业园区工业企业技术改造经济效益表!AJ31*[1]奖补比例!$B$3+N31*[1]奖补比例!$B$5,IF(K31="B",[1]苏州工业园区工业企业技术改造经济效益表!AJ31*[1]奖补比例!$C$3+N31*[1]奖补比例!$C$5,IF(K31="C",[1]苏州工业园区工业企业技术改造经济效益表!AJ31*[1]奖补比例!$D$3+N31*[1]奖补比例!$D$5,[1]苏州工业园区工业企业技术改造经济效益表!AJ31*[1]奖补比例!$E$3+N31*[1]奖补比例!$E$5)))*[1]奖补比例!$G$2)</f>
        <v>50.6494971468</v>
      </c>
      <c r="P31" s="45">
        <f>VLOOKUP(B31,[1]【扣减】省技改综合奖补!$C$2:$E$59,3,0)/10000</f>
        <v>15</v>
      </c>
      <c r="Q31" s="45">
        <v>0</v>
      </c>
      <c r="R31" s="45">
        <v>0</v>
      </c>
      <c r="S31" s="45">
        <f>[1]【扣减】人工智能奖补!F30</f>
        <v>0</v>
      </c>
      <c r="T31" s="45">
        <v>0</v>
      </c>
      <c r="U31" s="45">
        <f>[1]【扣减】投促委!F30</f>
        <v>0</v>
      </c>
      <c r="V31" s="55">
        <v>35.6494971468</v>
      </c>
      <c r="W31" s="53">
        <f t="shared" si="1"/>
        <v>35.65</v>
      </c>
      <c r="X31" s="54">
        <f t="shared" si="2"/>
        <v>0.02388654</v>
      </c>
      <c r="Y31" s="60" t="str">
        <f>IF([1]项目纳统比对表!D31="否","未纳统",IF([1]项目纳统比对表!F31="否","不足500万元",""))</f>
        <v/>
      </c>
      <c r="Z31" s="60"/>
      <c r="AA31" s="24">
        <v>35.65</v>
      </c>
    </row>
    <row r="32" spans="1:27">
      <c r="A32" s="35">
        <v>29</v>
      </c>
      <c r="B32" s="36" t="str">
        <f>[1]苏州工业园区工业企业技术改造经济效益表!B32</f>
        <v>广濑电机（苏州）有限公司</v>
      </c>
      <c r="C32" s="36" t="str">
        <f>[1]苏州工业园区工业企业技术改造经济效益表!C32</f>
        <v>91320594662732286R</v>
      </c>
      <c r="D32" s="35">
        <f>[1]经济效益!N32</f>
        <v>81</v>
      </c>
      <c r="E32" s="37">
        <f>[1]智能化效益!R32</f>
        <v>88.716</v>
      </c>
      <c r="F32" s="35">
        <f>IF([1]综合素质认定!O32&gt;10,10,[1]综合素质认定!O32)</f>
        <v>0</v>
      </c>
      <c r="G32" s="35">
        <v>0</v>
      </c>
      <c r="H32" s="35">
        <v>0</v>
      </c>
      <c r="I32" s="35">
        <v>0</v>
      </c>
      <c r="J32" s="37">
        <f t="shared" si="0"/>
        <v>74.4432</v>
      </c>
      <c r="K32" s="35" t="str">
        <f>IF(J32&lt;[1]奖补比例!$D$2,"D",IF(J32&lt;[1]奖补比例!$C$2,"C",IF(J32&lt;[1]奖补比例!$B$2,"B","A")))</f>
        <v>B</v>
      </c>
      <c r="L32" s="36">
        <f>[1]苏州工业园区工业企业技术改造经济效益表!AJ32</f>
        <v>1364</v>
      </c>
      <c r="M32" s="35">
        <f>[1]苏州工业园区工业企业技术改造经济效益表!AM32</f>
        <v>62.98</v>
      </c>
      <c r="N32" s="35">
        <f>IF([1]苏州工业园区工业企业技术改造经济效益表!AN32&gt;=0.7,[1]苏州工业园区工业企业技术改造经济效益表!AM32,0)</f>
        <v>0</v>
      </c>
      <c r="O32" s="44">
        <f>IF(IF(K32="A",[1]苏州工业园区工业企业技术改造经济效益表!AJ32*[1]奖补比例!$B$3+N32*[1]奖补比例!$B$5,IF(K32="B",[1]苏州工业园区工业企业技术改造经济效益表!AJ32*[1]奖补比例!$C$3+N32*[1]奖补比例!$C$5,IF(K32="C",[1]苏州工业园区工业企业技术改造经济效益表!AJ32*[1]奖补比例!$D$3+N32*[1]奖补比例!$D$5,[1]苏州工业园区工业企业技术改造经济效益表!AJ32*[1]奖补比例!$E$3+N32*[1]奖补比例!$E$5)))*[1]奖补比例!$G$2&gt;1000,1000,IF(K32="A",[1]苏州工业园区工业企业技术改造经济效益表!AJ32*[1]奖补比例!$B$3+N32*[1]奖补比例!$B$5,IF(K32="B",[1]苏州工业园区工业企业技术改造经济效益表!AJ32*[1]奖补比例!$C$3+N32*[1]奖补比例!$C$5,IF(K32="C",[1]苏州工业园区工业企业技术改造经济效益表!AJ32*[1]奖补比例!$D$3+N32*[1]奖补比例!$D$5,[1]苏州工业园区工业企业技术改造经济效益表!AJ32*[1]奖补比例!$E$3+N32*[1]奖补比例!$E$5)))*[1]奖补比例!$G$2)</f>
        <v>86.88330816</v>
      </c>
      <c r="P32" s="45">
        <v>0</v>
      </c>
      <c r="Q32" s="45">
        <v>0</v>
      </c>
      <c r="R32" s="45">
        <v>0</v>
      </c>
      <c r="S32" s="45">
        <f>[1]【扣减】人工智能奖补!F31</f>
        <v>0</v>
      </c>
      <c r="T32" s="45">
        <v>0</v>
      </c>
      <c r="U32" s="45">
        <f>[1]【扣减】投促委!F31</f>
        <v>0</v>
      </c>
      <c r="V32" s="55">
        <v>86.88330816</v>
      </c>
      <c r="W32" s="53">
        <f t="shared" si="1"/>
        <v>86.88</v>
      </c>
      <c r="X32" s="54">
        <f t="shared" si="2"/>
        <v>0.06369744</v>
      </c>
      <c r="Y32" s="60" t="str">
        <f>IF([1]项目纳统比对表!D32="否","未纳统",IF([1]项目纳统比对表!F32="否","不足500万元",""))</f>
        <v/>
      </c>
      <c r="Z32" s="60"/>
      <c r="AA32" s="24">
        <v>86.88</v>
      </c>
    </row>
    <row r="33" spans="1:27">
      <c r="A33" s="35">
        <v>30</v>
      </c>
      <c r="B33" s="36" t="str">
        <f>[1]苏州工业园区工业企业技术改造经济效益表!B33</f>
        <v>豪梅特航空机件(苏州)有限公司</v>
      </c>
      <c r="C33" s="36" t="str">
        <f>[1]苏州工业园区工业企业技术改造经济效益表!C33</f>
        <v>91320594762849502E</v>
      </c>
      <c r="D33" s="37">
        <f>[1]经济效益!N33</f>
        <v>51.7683716696381</v>
      </c>
      <c r="E33" s="37">
        <f>[1]智能化效益!R33</f>
        <v>88.0629</v>
      </c>
      <c r="F33" s="35">
        <f>IF([1]综合素质认定!O33&gt;10,10,[1]综合素质认定!O33)</f>
        <v>1</v>
      </c>
      <c r="G33" s="35">
        <v>0</v>
      </c>
      <c r="H33" s="35">
        <v>0</v>
      </c>
      <c r="I33" s="35">
        <v>0</v>
      </c>
      <c r="J33" s="37">
        <f t="shared" si="0"/>
        <v>54.8504401687467</v>
      </c>
      <c r="K33" s="35" t="str">
        <f>IF(J33&lt;[1]奖补比例!$D$2,"D",IF(J33&lt;[1]奖补比例!$C$2,"C",IF(J33&lt;[1]奖补比例!$B$2,"B","A")))</f>
        <v>C</v>
      </c>
      <c r="L33" s="36">
        <f>[1]苏州工业园区工业企业技术改造经济效益表!AJ33</f>
        <v>5816.19</v>
      </c>
      <c r="M33" s="35">
        <f>[1]苏州工业园区工业企业技术改造经济效益表!AM33</f>
        <v>103.2</v>
      </c>
      <c r="N33" s="35">
        <f>IF([1]苏州工业园区工业企业技术改造经济效益表!AN33&gt;=0.7,[1]苏州工业园区工业企业技术改造经济效益表!AM33,0)</f>
        <v>0</v>
      </c>
      <c r="O33" s="44">
        <f>IF(IF(K33="A",[1]苏州工业园区工业企业技术改造经济效益表!AJ33*[1]奖补比例!$B$3+N33*[1]奖补比例!$B$5,IF(K33="B",[1]苏州工业园区工业企业技术改造经济效益表!AJ33*[1]奖补比例!$C$3+N33*[1]奖补比例!$C$5,IF(K33="C",[1]苏州工业园区工业企业技术改造经济效益表!AJ33*[1]奖补比例!$D$3+N33*[1]奖补比例!$D$5,[1]苏州工业园区工业企业技术改造经济效益表!AJ33*[1]奖补比例!$E$3+N33*[1]奖补比例!$E$5)))*[1]奖补比例!$G$2&gt;1000,1000,IF(K33="A",[1]苏州工业园区工业企业技术改造经济效益表!AJ33*[1]奖补比例!$B$3+N33*[1]奖补比例!$B$5,IF(K33="B",[1]苏州工业园区工业企业技术改造经济效益表!AJ33*[1]奖补比例!$C$3+N33*[1]奖补比例!$C$5,IF(K33="C",[1]苏州工业园区工业企业技术改造经济效益表!AJ33*[1]奖补比例!$D$3+N33*[1]奖补比例!$D$5,[1]苏州工业园区工业企业技术改造经济效益表!AJ33*[1]奖补比例!$E$3+N33*[1]奖补比例!$E$5)))*[1]奖补比例!$G$2)</f>
        <v>231.547758471</v>
      </c>
      <c r="P33" s="45">
        <f>VLOOKUP(B33,[1]【扣减】省技改综合奖补!$C$2:$E$59,3,0)/10000</f>
        <v>32</v>
      </c>
      <c r="Q33" s="45">
        <v>0</v>
      </c>
      <c r="R33" s="45">
        <v>0</v>
      </c>
      <c r="S33" s="45">
        <f>[1]【扣减】人工智能奖补!F32</f>
        <v>0</v>
      </c>
      <c r="T33" s="45">
        <v>0</v>
      </c>
      <c r="U33" s="45">
        <f>[1]【扣减】投促委!F32</f>
        <v>0</v>
      </c>
      <c r="V33" s="55">
        <v>199.547758471</v>
      </c>
      <c r="W33" s="53">
        <f t="shared" si="1"/>
        <v>199.55</v>
      </c>
      <c r="X33" s="54">
        <f t="shared" si="2"/>
        <v>0.0398109</v>
      </c>
      <c r="Y33" s="60" t="str">
        <f>IF([1]项目纳统比对表!D33="否","未纳统",IF([1]项目纳统比对表!F33="否","不足500万元",""))</f>
        <v>未纳统</v>
      </c>
      <c r="Z33" s="60"/>
      <c r="AA33" s="24">
        <v>199.55</v>
      </c>
    </row>
    <row r="34" s="19" customFormat="1" spans="1:27">
      <c r="A34" s="31">
        <v>31</v>
      </c>
      <c r="B34" s="32" t="str">
        <f>[1]苏州工业园区工业企业技术改造经济效益表!B34</f>
        <v>和铂医药（苏州）有限公司</v>
      </c>
      <c r="C34" s="33" t="str">
        <f>[1]苏州工业园区工业企业技术改造经济效益表!C34</f>
        <v>91320594MA1X67BM08</v>
      </c>
      <c r="D34" s="31">
        <f>[1]经济效益!N34</f>
        <v>64</v>
      </c>
      <c r="E34" s="31">
        <f>[1]智能化效益!R34</f>
        <v>88.98</v>
      </c>
      <c r="F34" s="31">
        <f>IF([1]综合素质认定!O34&gt;10,10,[1]综合素质认定!O34)</f>
        <v>0</v>
      </c>
      <c r="G34" s="31">
        <v>0</v>
      </c>
      <c r="H34" s="31">
        <v>0</v>
      </c>
      <c r="I34" s="31">
        <v>0</v>
      </c>
      <c r="J34" s="34">
        <f t="shared" si="0"/>
        <v>62.596</v>
      </c>
      <c r="K34" s="31" t="str">
        <f>IF(J34&lt;[1]奖补比例!$D$2,"D",IF(J34&lt;[1]奖补比例!$C$2,"C",IF(J34&lt;[1]奖补比例!$B$2,"B","A")))</f>
        <v>B</v>
      </c>
      <c r="L34" s="42">
        <f>[1]苏州工业园区工业企业技术改造经济效益表!AJ34</f>
        <v>1e-6</v>
      </c>
      <c r="M34" s="31">
        <f>[1]苏州工业园区工业企业技术改造经济效益表!AM34</f>
        <v>0</v>
      </c>
      <c r="N34" s="31">
        <f>IF([1]苏州工业园区工业企业技术改造经济效益表!AN34&gt;=0.7,[1]苏州工业园区工业企业技术改造经济效益表!AM34,0)</f>
        <v>0</v>
      </c>
      <c r="O34" s="42">
        <f>IF(IF(K34="A",[1]苏州工业园区工业企业技术改造经济效益表!AJ34*[1]奖补比例!$B$3+N34*[1]奖补比例!$B$5,IF(K34="B",[1]苏州工业园区工业企业技术改造经济效益表!AJ34*[1]奖补比例!$C$3+N34*[1]奖补比例!$C$5,IF(K34="C",[1]苏州工业园区工业企业技术改造经济效益表!AJ34*[1]奖补比例!$D$3+N34*[1]奖补比例!$D$5,[1]苏州工业园区工业企业技术改造经济效益表!AJ34*[1]奖补比例!$E$3+N34*[1]奖补比例!$E$5)))*[1]奖补比例!$G$2&gt;1000,1000,IF(K34="A",[1]苏州工业园区工业企业技术改造经济效益表!AJ34*[1]奖补比例!$B$3+N34*[1]奖补比例!$B$5,IF(K34="B",[1]苏州工业园区工业企业技术改造经济效益表!AJ34*[1]奖补比例!$C$3+N34*[1]奖补比例!$C$5,IF(K34="C",[1]苏州工业园区工业企业技术改造经济效益表!AJ34*[1]奖补比例!$D$3+N34*[1]奖补比例!$D$5,[1]苏州工业园区工业企业技术改造经济效益表!AJ34*[1]奖补比例!$E$3+N34*[1]奖补比例!$E$5)))*[1]奖补比例!$G$2)</f>
        <v>6.369744e-8</v>
      </c>
      <c r="P34" s="43">
        <v>0</v>
      </c>
      <c r="Q34" s="43">
        <v>0</v>
      </c>
      <c r="R34" s="43">
        <v>0</v>
      </c>
      <c r="S34" s="43">
        <f>[1]【扣减】人工智能奖补!F33</f>
        <v>0</v>
      </c>
      <c r="T34" s="43">
        <v>0</v>
      </c>
      <c r="U34" s="43">
        <f>[1]【扣减】投促委!F33</f>
        <v>0</v>
      </c>
      <c r="V34" s="49">
        <v>0</v>
      </c>
      <c r="W34" s="53">
        <f t="shared" si="1"/>
        <v>0</v>
      </c>
      <c r="X34" s="51">
        <v>0</v>
      </c>
      <c r="Y34" s="58" t="str">
        <f>IF([1]项目纳统比对表!D34="否","未纳统",IF([1]项目纳统比对表!F34="否","不足500万元",""))</f>
        <v>未纳统</v>
      </c>
      <c r="Z34" s="58" t="s">
        <v>27</v>
      </c>
      <c r="AA34" s="59">
        <v>0</v>
      </c>
    </row>
    <row r="35" spans="1:27">
      <c r="A35" s="35">
        <v>32</v>
      </c>
      <c r="B35" s="36" t="str">
        <f>[1]苏州工业园区工业企业技术改造经济效益表!B35</f>
        <v>横河电机（苏州）有限公司</v>
      </c>
      <c r="C35" s="36" t="str">
        <f>[1]苏州工业园区工业企业技术改造经济效益表!C35</f>
        <v>91320594742473229J</v>
      </c>
      <c r="D35" s="37">
        <f>[1]经济效益!N35</f>
        <v>40.1258895166453</v>
      </c>
      <c r="E35" s="37">
        <f>[1]智能化效益!R35</f>
        <v>81.701</v>
      </c>
      <c r="F35" s="35">
        <f>IF([1]综合素质认定!O35&gt;10,10,[1]综合素质认定!O35)</f>
        <v>2</v>
      </c>
      <c r="G35" s="35">
        <v>0</v>
      </c>
      <c r="H35" s="35">
        <v>0</v>
      </c>
      <c r="I35" s="35">
        <v>0</v>
      </c>
      <c r="J35" s="37">
        <f t="shared" si="0"/>
        <v>46.4283226616517</v>
      </c>
      <c r="K35" s="35" t="str">
        <f>IF(J35&lt;[1]奖补比例!$D$2,"D",IF(J35&lt;[1]奖补比例!$C$2,"C",IF(J35&lt;[1]奖补比例!$B$2,"B","A")))</f>
        <v>D</v>
      </c>
      <c r="L35" s="36">
        <f>[1]苏州工业园区工业企业技术改造经济效益表!AJ35</f>
        <v>692.45</v>
      </c>
      <c r="M35" s="35">
        <f>[1]苏州工业园区工业企业技术改造经济效益表!AM35</f>
        <v>14</v>
      </c>
      <c r="N35" s="35">
        <f>IF([1]苏州工业园区工业企业技术改造经济效益表!AN35&gt;=0.7,[1]苏州工业园区工业企业技术改造经济效益表!AM35,0)</f>
        <v>0</v>
      </c>
      <c r="O35" s="44">
        <f>IF(IF(K35="A",[1]苏州工业园区工业企业技术改造经济效益表!AJ35*[1]奖补比例!$B$3+N35*[1]奖补比例!$B$5,IF(K35="B",[1]苏州工业园区工业企业技术改造经济效益表!AJ35*[1]奖补比例!$C$3+N35*[1]奖补比例!$C$5,IF(K35="C",[1]苏州工业园区工业企业技术改造经济效益表!AJ35*[1]奖补比例!$D$3+N35*[1]奖补比例!$D$5,[1]苏州工业园区工业企业技术改造经济效益表!AJ35*[1]奖补比例!$E$3+N35*[1]奖补比例!$E$5)))*[1]奖补比例!$G$2&gt;1000,1000,IF(K35="A",[1]苏州工业园区工业企业技术改造经济效益表!AJ35*[1]奖补比例!$B$3+N35*[1]奖补比例!$B$5,IF(K35="B",[1]苏州工业园区工业企业技术改造经济效益表!AJ35*[1]奖补比例!$C$3+N35*[1]奖补比例!$C$5,IF(K35="C",[1]苏州工业园区工业企业技术改造经济效益表!AJ35*[1]奖补比例!$D$3+N35*[1]奖补比例!$D$5,[1]苏州工业园区工业企业技术改造经济效益表!AJ35*[1]奖补比例!$E$3+N35*[1]奖补比例!$E$5)))*[1]奖补比例!$G$2)</f>
        <v>16.540234623</v>
      </c>
      <c r="P35" s="45">
        <v>0</v>
      </c>
      <c r="Q35" s="45">
        <v>0</v>
      </c>
      <c r="R35" s="45">
        <v>0</v>
      </c>
      <c r="S35" s="45">
        <f>[1]【扣减】人工智能奖补!F34</f>
        <v>0</v>
      </c>
      <c r="T35" s="45">
        <v>0</v>
      </c>
      <c r="U35" s="45">
        <f>[1]【扣减】投促委!F34</f>
        <v>0</v>
      </c>
      <c r="V35" s="55">
        <v>16.540234623</v>
      </c>
      <c r="W35" s="53">
        <f t="shared" si="1"/>
        <v>16.54</v>
      </c>
      <c r="X35" s="54">
        <f t="shared" ref="X35:X66" si="3">O35/L35</f>
        <v>0.02388654</v>
      </c>
      <c r="Y35" s="60" t="str">
        <f>IF([1]项目纳统比对表!D35="否","未纳统",IF([1]项目纳统比对表!F35="否","不足500万元",""))</f>
        <v/>
      </c>
      <c r="Z35" s="60"/>
      <c r="AA35" s="24">
        <v>16.54</v>
      </c>
    </row>
    <row r="36" spans="1:27">
      <c r="A36" s="35">
        <v>33</v>
      </c>
      <c r="B36" s="36" t="str">
        <f>[1]苏州工业园区工业企业技术改造经济效益表!B36</f>
        <v>宏利科技（苏州）有限公司</v>
      </c>
      <c r="C36" s="36" t="str">
        <f>[1]苏州工业园区工业企业技术改造经济效益表!C36</f>
        <v>913205947462400518</v>
      </c>
      <c r="D36" s="37">
        <f>[1]经济效益!N36</f>
        <v>83.5130640200762</v>
      </c>
      <c r="E36" s="37">
        <f>[1]智能化效益!R36</f>
        <v>74.3375</v>
      </c>
      <c r="F36" s="35">
        <f>IF([1]综合素质认定!O36&gt;10,10,[1]综合素质认定!O36)</f>
        <v>0</v>
      </c>
      <c r="G36" s="35">
        <v>0</v>
      </c>
      <c r="H36" s="35">
        <v>0</v>
      </c>
      <c r="I36" s="35">
        <v>0</v>
      </c>
      <c r="J36" s="37">
        <f t="shared" si="0"/>
        <v>73.3266448140533</v>
      </c>
      <c r="K36" s="35" t="str">
        <f>IF(J36&lt;[1]奖补比例!$D$2,"D",IF(J36&lt;[1]奖补比例!$C$2,"C",IF(J36&lt;[1]奖补比例!$B$2,"B","A")))</f>
        <v>B</v>
      </c>
      <c r="L36" s="36">
        <f>[1]苏州工业园区工业企业技术改造经济效益表!AJ36</f>
        <v>1195.81</v>
      </c>
      <c r="M36" s="35">
        <f>[1]苏州工业园区工业企业技术改造经济效益表!AM36</f>
        <v>9.74</v>
      </c>
      <c r="N36" s="35">
        <f>IF([1]苏州工业园区工业企业技术改造经济效益表!AN36&gt;=0.7,[1]苏州工业园区工业企业技术改造经济效益表!AM36,0)</f>
        <v>0</v>
      </c>
      <c r="O36" s="44">
        <f>IF(IF(K36="A",[1]苏州工业园区工业企业技术改造经济效益表!AJ36*[1]奖补比例!$B$3+N36*[1]奖补比例!$B$5,IF(K36="B",[1]苏州工业园区工业企业技术改造经济效益表!AJ36*[1]奖补比例!$C$3+N36*[1]奖补比例!$C$5,IF(K36="C",[1]苏州工业园区工业企业技术改造经济效益表!AJ36*[1]奖补比例!$D$3+N36*[1]奖补比例!$D$5,[1]苏州工业园区工业企业技术改造经济效益表!AJ36*[1]奖补比例!$E$3+N36*[1]奖补比例!$E$5)))*[1]奖补比例!$G$2&gt;1000,1000,IF(K36="A",[1]苏州工业园区工业企业技术改造经济效益表!AJ36*[1]奖补比例!$B$3+N36*[1]奖补比例!$B$5,IF(K36="B",[1]苏州工业园区工业企业技术改造经济效益表!AJ36*[1]奖补比例!$C$3+N36*[1]奖补比例!$C$5,IF(K36="C",[1]苏州工业园区工业企业技术改造经济效益表!AJ36*[1]奖补比例!$D$3+N36*[1]奖补比例!$D$5,[1]苏州工业园区工业企业技术改造经济效益表!AJ36*[1]奖补比例!$E$3+N36*[1]奖补比例!$E$5)))*[1]奖补比例!$G$2)</f>
        <v>76.1700357264</v>
      </c>
      <c r="P36" s="45">
        <v>0</v>
      </c>
      <c r="Q36" s="45">
        <v>0</v>
      </c>
      <c r="R36" s="45">
        <v>0</v>
      </c>
      <c r="S36" s="45">
        <f>[1]【扣减】人工智能奖补!F35</f>
        <v>0</v>
      </c>
      <c r="T36" s="45">
        <v>0</v>
      </c>
      <c r="U36" s="45">
        <f>[1]【扣减】投促委!F35</f>
        <v>0</v>
      </c>
      <c r="V36" s="55">
        <v>76.1700357264</v>
      </c>
      <c r="W36" s="53">
        <f t="shared" si="1"/>
        <v>76.17</v>
      </c>
      <c r="X36" s="54">
        <f t="shared" si="3"/>
        <v>0.06369744</v>
      </c>
      <c r="Y36" s="60" t="str">
        <f>IF([1]项目纳统比对表!D36="否","未纳统",IF([1]项目纳统比对表!F36="否","不足500万元",""))</f>
        <v>未纳统</v>
      </c>
      <c r="Z36" s="60"/>
      <c r="AA36" s="24">
        <v>76.17</v>
      </c>
    </row>
    <row r="37" spans="1:27">
      <c r="A37" s="35">
        <v>34</v>
      </c>
      <c r="B37" s="36" t="str">
        <f>[1]苏州工业园区工业企业技术改造经济效益表!B37</f>
        <v>基美电子（苏州）有限公司</v>
      </c>
      <c r="C37" s="36" t="str">
        <f>[1]苏州工业园区工业企业技术改造经济效益表!C37</f>
        <v>91320594746239755M</v>
      </c>
      <c r="D37" s="37">
        <f>[1]经济效益!N37</f>
        <v>92.5040140410032</v>
      </c>
      <c r="E37" s="37">
        <f>[1]智能化效益!R37</f>
        <v>91.6144</v>
      </c>
      <c r="F37" s="35">
        <f>IF([1]综合素质认定!O37&gt;10,10,[1]综合素质认定!O37)</f>
        <v>1</v>
      </c>
      <c r="G37" s="35">
        <v>0</v>
      </c>
      <c r="H37" s="35">
        <v>0</v>
      </c>
      <c r="I37" s="35">
        <v>0</v>
      </c>
      <c r="J37" s="37">
        <f t="shared" si="0"/>
        <v>84.0756898287022</v>
      </c>
      <c r="K37" s="35" t="str">
        <f>IF(J37&lt;[1]奖补比例!$D$2,"D",IF(J37&lt;[1]奖补比例!$C$2,"C",IF(J37&lt;[1]奖补比例!$B$2,"B","A")))</f>
        <v>A</v>
      </c>
      <c r="L37" s="36">
        <f>[1]苏州工业园区工业企业技术改造经济效益表!AJ37</f>
        <v>5387.89</v>
      </c>
      <c r="M37" s="35">
        <f>[1]苏州工业园区工业企业技术改造经济效益表!AM37</f>
        <v>0</v>
      </c>
      <c r="N37" s="35">
        <f>IF([1]苏州工业园区工业企业技术改造经济效益表!AN37&gt;=0.7,[1]苏州工业园区工业企业技术改造经济效益表!AM37,0)</f>
        <v>0</v>
      </c>
      <c r="O37" s="44">
        <f>IF(IF(K37="A",[1]苏州工业园区工业企业技术改造经济效益表!AJ37*[1]奖补比例!$B$3+N37*[1]奖补比例!$B$5,IF(K37="B",[1]苏州工业园区工业企业技术改造经济效益表!AJ37*[1]奖补比例!$C$3+N37*[1]奖补比例!$C$5,IF(K37="C",[1]苏州工业园区工业企业技术改造经济效益表!AJ37*[1]奖补比例!$D$3+N37*[1]奖补比例!$D$5,[1]苏州工业园区工业企业技术改造经济效益表!AJ37*[1]奖补比例!$E$3+N37*[1]奖补比例!$E$5)))*[1]奖补比例!$G$2&gt;1000,1000,IF(K37="A",[1]苏州工业园区工业企业技术改造经济效益表!AJ37*[1]奖补比例!$B$3+N37*[1]奖补比例!$B$5,IF(K37="B",[1]苏州工业园区工业企业技术改造经济效益表!AJ37*[1]奖补比例!$C$3+N37*[1]奖补比例!$C$5,IF(K37="C",[1]苏州工业园区工业企业技术改造经济效益表!AJ37*[1]奖补比例!$D$3+N37*[1]奖补比例!$D$5,[1]苏州工业园区工业企业技术改造经济效益表!AJ37*[1]奖补比例!$E$3+N37*[1]奖补比例!$E$5)))*[1]奖补比例!$G$2)</f>
        <v>428.993500002</v>
      </c>
      <c r="P37" s="45">
        <v>0</v>
      </c>
      <c r="Q37" s="45">
        <v>0</v>
      </c>
      <c r="R37" s="45">
        <v>0</v>
      </c>
      <c r="S37" s="45">
        <f>[1]【扣减】人工智能奖补!F36</f>
        <v>0</v>
      </c>
      <c r="T37" s="45">
        <v>0</v>
      </c>
      <c r="U37" s="45">
        <f>[1]【扣减】投促委!F36</f>
        <v>0</v>
      </c>
      <c r="V37" s="55">
        <v>428.993500002</v>
      </c>
      <c r="W37" s="53">
        <f t="shared" si="1"/>
        <v>428.99</v>
      </c>
      <c r="X37" s="54">
        <f t="shared" si="3"/>
        <v>0.0796218</v>
      </c>
      <c r="Y37" s="60" t="str">
        <f>IF([1]项目纳统比对表!D37="否","未纳统",IF([1]项目纳统比对表!F37="否","不足500万元",""))</f>
        <v/>
      </c>
      <c r="Z37" s="60"/>
      <c r="AA37" s="24">
        <v>428.99</v>
      </c>
    </row>
    <row r="38" spans="1:27">
      <c r="A38" s="35">
        <v>35</v>
      </c>
      <c r="B38" s="36" t="str">
        <f>[1]苏州工业园区工业企业技术改造经济效益表!B38</f>
        <v>嘉盛半导体（苏州）有限公司</v>
      </c>
      <c r="C38" s="36" t="str">
        <f>[1]苏州工业园区工业企业技术改造经济效益表!C38</f>
        <v>91320594735739957U</v>
      </c>
      <c r="D38" s="37">
        <f>[1]经济效益!N38</f>
        <v>87.5081683776727</v>
      </c>
      <c r="E38" s="37">
        <f>[1]智能化效益!R38</f>
        <v>76.253</v>
      </c>
      <c r="F38" s="35">
        <f>IF([1]综合素质认定!O38&gt;10,10,[1]综合素质认定!O38)</f>
        <v>6</v>
      </c>
      <c r="G38" s="35">
        <v>0</v>
      </c>
      <c r="H38" s="35">
        <v>0</v>
      </c>
      <c r="I38" s="35">
        <v>0</v>
      </c>
      <c r="J38" s="37">
        <f t="shared" si="0"/>
        <v>82.5063178643709</v>
      </c>
      <c r="K38" s="35" t="str">
        <f>IF(J38&lt;[1]奖补比例!$D$2,"D",IF(J38&lt;[1]奖补比例!$C$2,"C",IF(J38&lt;[1]奖补比例!$B$2,"B","A")))</f>
        <v>A</v>
      </c>
      <c r="L38" s="36">
        <f>[1]苏州工业园区工业企业技术改造经济效益表!AJ38</f>
        <v>16978.27</v>
      </c>
      <c r="M38" s="37">
        <f>[1]苏州工业园区工业企业技术改造经济效益表!AM38</f>
        <v>849.2</v>
      </c>
      <c r="N38" s="35">
        <f>IF([1]苏州工业园区工业企业技术改造经济效益表!AN38&gt;=0.7,[1]苏州工业园区工业企业技术改造经济效益表!AM38,0)</f>
        <v>0</v>
      </c>
      <c r="O38" s="46">
        <f>IF(IF(K38="A",[1]苏州工业园区工业企业技术改造经济效益表!AJ38*[1]奖补比例!$B$3+N38*[1]奖补比例!$B$5,IF(K38="B",[1]苏州工业园区工业企业技术改造经济效益表!AJ38*[1]奖补比例!$C$3+N38*[1]奖补比例!$C$5,IF(K38="C",[1]苏州工业园区工业企业技术改造经济效益表!AJ38*[1]奖补比例!$D$3+N38*[1]奖补比例!$D$5,[1]苏州工业园区工业企业技术改造经济效益表!AJ38*[1]奖补比例!$E$3+N38*[1]奖补比例!$E$5)))*[1]奖补比例!$G$2&gt;1000,1000,IF(K38="A",[1]苏州工业园区工业企业技术改造经济效益表!AJ38*[1]奖补比例!$B$3+N38*[1]奖补比例!$B$5,IF(K38="B",[1]苏州工业园区工业企业技术改造经济效益表!AJ38*[1]奖补比例!$C$3+N38*[1]奖补比例!$C$5,IF(K38="C",[1]苏州工业园区工业企业技术改造经济效益表!AJ38*[1]奖补比例!$D$3+N38*[1]奖补比例!$D$5,[1]苏州工业园区工业企业技术改造经济效益表!AJ38*[1]奖补比例!$E$3+N38*[1]奖补比例!$E$5)))*[1]奖补比例!$G$2)</f>
        <v>1000</v>
      </c>
      <c r="P38" s="45">
        <f>VLOOKUP(B38,[1]【扣减】省技改综合奖补!$C$2:$E$59,3,0)/10000</f>
        <v>56</v>
      </c>
      <c r="Q38" s="45">
        <v>0</v>
      </c>
      <c r="R38" s="45">
        <v>0</v>
      </c>
      <c r="S38" s="45">
        <f>[1]【扣减】人工智能奖补!F37</f>
        <v>0</v>
      </c>
      <c r="T38" s="45">
        <v>0</v>
      </c>
      <c r="U38" s="45">
        <f>[1]【扣减】投促委!F37</f>
        <v>0</v>
      </c>
      <c r="V38" s="52">
        <v>944</v>
      </c>
      <c r="W38" s="53">
        <f t="shared" si="1"/>
        <v>944</v>
      </c>
      <c r="X38" s="54">
        <f t="shared" si="3"/>
        <v>0.0588988159571028</v>
      </c>
      <c r="Y38" s="60" t="str">
        <f>IF([1]项目纳统比对表!D38="否","未纳统",IF([1]项目纳统比对表!F38="否","不足500万元",""))</f>
        <v/>
      </c>
      <c r="Z38" s="60"/>
      <c r="AA38" s="24">
        <v>944</v>
      </c>
    </row>
    <row r="39" spans="1:27">
      <c r="A39" s="35">
        <v>36</v>
      </c>
      <c r="B39" s="36" t="str">
        <f>[1]苏州工业园区工业企业技术改造经济效益表!B39</f>
        <v>江天精密制造科技（苏州）有限公司</v>
      </c>
      <c r="C39" s="36" t="str">
        <f>[1]苏州工业园区工业企业技术改造经济效益表!C39</f>
        <v>913205945592752836</v>
      </c>
      <c r="D39" s="35">
        <f>[1]经济效益!N39</f>
        <v>47</v>
      </c>
      <c r="E39" s="37">
        <f>[1]智能化效益!R39</f>
        <v>89.6616</v>
      </c>
      <c r="F39" s="35">
        <f>IF([1]综合素质认定!O39&gt;10,10,[1]综合素质认定!O39)</f>
        <v>0</v>
      </c>
      <c r="G39" s="35">
        <v>0</v>
      </c>
      <c r="H39" s="35">
        <v>0</v>
      </c>
      <c r="I39" s="35">
        <v>0</v>
      </c>
      <c r="J39" s="37">
        <f t="shared" si="0"/>
        <v>50.83232</v>
      </c>
      <c r="K39" s="35" t="str">
        <f>IF(J39&lt;[1]奖补比例!$D$2,"D",IF(J39&lt;[1]奖补比例!$C$2,"C",IF(J39&lt;[1]奖补比例!$B$2,"B","A")))</f>
        <v>C</v>
      </c>
      <c r="L39" s="36">
        <f>[1]苏州工业园区工业企业技术改造经济效益表!AJ39</f>
        <v>2490.58</v>
      </c>
      <c r="M39" s="35">
        <f>[1]苏州工业园区工业企业技术改造经济效益表!AM39</f>
        <v>197.85</v>
      </c>
      <c r="N39" s="35">
        <f>IF([1]苏州工业园区工业企业技术改造经济效益表!AN39&gt;=0.7,[1]苏州工业园区工业企业技术改造经济效益表!AM39,0)</f>
        <v>0</v>
      </c>
      <c r="O39" s="44">
        <f>IF(IF(K39="A",[1]苏州工业园区工业企业技术改造经济效益表!AJ39*[1]奖补比例!$B$3+N39*[1]奖补比例!$B$5,IF(K39="B",[1]苏州工业园区工业企业技术改造经济效益表!AJ39*[1]奖补比例!$C$3+N39*[1]奖补比例!$C$5,IF(K39="C",[1]苏州工业园区工业企业技术改造经济效益表!AJ39*[1]奖补比例!$D$3+N39*[1]奖补比例!$D$5,[1]苏州工业园区工业企业技术改造经济效益表!AJ39*[1]奖补比例!$E$3+N39*[1]奖补比例!$E$5)))*[1]奖补比例!$G$2&gt;1000,1000,IF(K39="A",[1]苏州工业园区工业企业技术改造经济效益表!AJ39*[1]奖补比例!$B$3+N39*[1]奖补比例!$B$5,IF(K39="B",[1]苏州工业园区工业企业技术改造经济效益表!AJ39*[1]奖补比例!$C$3+N39*[1]奖补比例!$C$5,IF(K39="C",[1]苏州工业园区工业企业技术改造经济效益表!AJ39*[1]奖补比例!$D$3+N39*[1]奖补比例!$D$5,[1]苏州工业园区工业企业技术改造经济效益表!AJ39*[1]奖补比例!$E$3+N39*[1]奖补比例!$E$5)))*[1]奖补比例!$G$2)</f>
        <v>99.152231322</v>
      </c>
      <c r="P39" s="45">
        <f>VLOOKUP(B39,[1]【扣减】省技改综合奖补!$C$2:$E$59,3,0)/10000</f>
        <v>15</v>
      </c>
      <c r="Q39" s="45">
        <v>0</v>
      </c>
      <c r="R39" s="45">
        <v>0</v>
      </c>
      <c r="S39" s="45">
        <f>[1]【扣减】人工智能奖补!F38</f>
        <v>185</v>
      </c>
      <c r="T39" s="45">
        <v>0</v>
      </c>
      <c r="U39" s="45">
        <f>[1]【扣减】投促委!F38</f>
        <v>0</v>
      </c>
      <c r="V39" s="52">
        <v>0</v>
      </c>
      <c r="W39" s="53">
        <f t="shared" si="1"/>
        <v>0</v>
      </c>
      <c r="X39" s="54">
        <f t="shared" si="3"/>
        <v>0.0398109</v>
      </c>
      <c r="Y39" s="60" t="str">
        <f>IF([1]项目纳统比对表!D39="否","未纳统",IF([1]项目纳统比对表!F39="否","不足500万元",""))</f>
        <v/>
      </c>
      <c r="Z39" s="60"/>
      <c r="AA39" s="24">
        <v>0</v>
      </c>
    </row>
    <row r="40" spans="1:27">
      <c r="A40" s="35">
        <v>37</v>
      </c>
      <c r="B40" s="36" t="str">
        <f>[1]苏州工业园区工业企业技术改造经济效益表!B40</f>
        <v>皆可博（苏州）车辆控制系统有限公司</v>
      </c>
      <c r="C40" s="36" t="str">
        <f>[1]苏州工业园区工业企业技术改造经济效益表!C40</f>
        <v>91320594673042854G</v>
      </c>
      <c r="D40" s="37">
        <f>[1]经济效益!N40</f>
        <v>86.364183089684</v>
      </c>
      <c r="E40" s="35">
        <f>[1]智能化效益!R40</f>
        <v>70</v>
      </c>
      <c r="F40" s="35">
        <f>IF([1]综合素质认定!O40&gt;10,10,[1]综合素质认定!O40)</f>
        <v>0</v>
      </c>
      <c r="G40" s="35">
        <v>0</v>
      </c>
      <c r="H40" s="35">
        <v>0</v>
      </c>
      <c r="I40" s="35">
        <v>0</v>
      </c>
      <c r="J40" s="37">
        <f t="shared" si="0"/>
        <v>74.4549281627788</v>
      </c>
      <c r="K40" s="35" t="str">
        <f>IF(J40&lt;[1]奖补比例!$D$2,"D",IF(J40&lt;[1]奖补比例!$C$2,"C",IF(J40&lt;[1]奖补比例!$B$2,"B","A")))</f>
        <v>B</v>
      </c>
      <c r="L40" s="36">
        <f>[1]苏州工业园区工业企业技术改造经济效益表!AJ40</f>
        <v>1626.09</v>
      </c>
      <c r="M40" s="35">
        <f>[1]苏州工业园区工业企业技术改造经济效益表!AM40</f>
        <v>0</v>
      </c>
      <c r="N40" s="35">
        <f>IF([1]苏州工业园区工业企业技术改造经济效益表!AN40&gt;=0.7,[1]苏州工业园区工业企业技术改造经济效益表!AM40,0)</f>
        <v>0</v>
      </c>
      <c r="O40" s="44">
        <f>IF(IF(K40="A",[1]苏州工业园区工业企业技术改造经济效益表!AJ40*[1]奖补比例!$B$3+N40*[1]奖补比例!$B$5,IF(K40="B",[1]苏州工业园区工业企业技术改造经济效益表!AJ40*[1]奖补比例!$C$3+N40*[1]奖补比例!$C$5,IF(K40="C",[1]苏州工业园区工业企业技术改造经济效益表!AJ40*[1]奖补比例!$D$3+N40*[1]奖补比例!$D$5,[1]苏州工业园区工业企业技术改造经济效益表!AJ40*[1]奖补比例!$E$3+N40*[1]奖补比例!$E$5)))*[1]奖补比例!$G$2&gt;1000,1000,IF(K40="A",[1]苏州工业园区工业企业技术改造经济效益表!AJ40*[1]奖补比例!$B$3+N40*[1]奖补比例!$B$5,IF(K40="B",[1]苏州工业园区工业企业技术改造经济效益表!AJ40*[1]奖补比例!$C$3+N40*[1]奖补比例!$C$5,IF(K40="C",[1]苏州工业园区工业企业技术改造经济效益表!AJ40*[1]奖补比例!$D$3+N40*[1]奖补比例!$D$5,[1]苏州工业园区工业企业技术改造经济效益表!AJ40*[1]奖补比例!$E$3+N40*[1]奖补比例!$E$5)))*[1]奖补比例!$G$2)</f>
        <v>103.5777702096</v>
      </c>
      <c r="P40" s="45">
        <f>VLOOKUP(B40,[1]【扣减】省技改综合奖补!$C$2:$E$59,3,0)/10000</f>
        <v>15</v>
      </c>
      <c r="Q40" s="45">
        <v>0</v>
      </c>
      <c r="R40" s="45">
        <v>0</v>
      </c>
      <c r="S40" s="45">
        <f>[1]【扣减】人工智能奖补!F39</f>
        <v>0</v>
      </c>
      <c r="T40" s="45">
        <v>0</v>
      </c>
      <c r="U40" s="45">
        <f>[1]【扣减】投促委!F39</f>
        <v>0</v>
      </c>
      <c r="V40" s="55">
        <v>88.5777702096</v>
      </c>
      <c r="W40" s="53">
        <f t="shared" si="1"/>
        <v>88.58</v>
      </c>
      <c r="X40" s="54">
        <f t="shared" si="3"/>
        <v>0.06369744</v>
      </c>
      <c r="Y40" s="60" t="str">
        <f>IF([1]项目纳统比对表!D40="否","未纳统",IF([1]项目纳统比对表!F40="否","不足500万元",""))</f>
        <v>未纳统</v>
      </c>
      <c r="Z40" s="60"/>
      <c r="AA40" s="24">
        <v>88.58</v>
      </c>
    </row>
    <row r="41" spans="1:27">
      <c r="A41" s="35">
        <v>38</v>
      </c>
      <c r="B41" s="36" t="str">
        <f>[1]苏州工业园区工业企业技术改造经济效益表!B41</f>
        <v>杰纬特科技(苏州)有限公司</v>
      </c>
      <c r="C41" s="36" t="str">
        <f>[1]苏州工业园区工业企业技术改造经济效益表!C41</f>
        <v>91320594MA1TARA07U</v>
      </c>
      <c r="D41" s="35">
        <f>[1]经济效益!N41</f>
        <v>59</v>
      </c>
      <c r="E41" s="35">
        <f>[1]智能化效益!R41</f>
        <v>80</v>
      </c>
      <c r="F41" s="35">
        <f>IF([1]综合素质认定!O41&gt;10,10,[1]综合素质认定!O41)</f>
        <v>0</v>
      </c>
      <c r="G41" s="35">
        <v>0</v>
      </c>
      <c r="H41" s="35">
        <v>0</v>
      </c>
      <c r="I41" s="35">
        <v>0</v>
      </c>
      <c r="J41" s="37">
        <f t="shared" si="0"/>
        <v>57.3</v>
      </c>
      <c r="K41" s="35" t="str">
        <f>IF(J41&lt;[1]奖补比例!$D$2,"D",IF(J41&lt;[1]奖补比例!$C$2,"C",IF(J41&lt;[1]奖补比例!$B$2,"B","A")))</f>
        <v>C</v>
      </c>
      <c r="L41" s="36">
        <f>[1]苏州工业园区工业企业技术改造经济效益表!AJ41</f>
        <v>1340.94</v>
      </c>
      <c r="M41" s="35">
        <f>[1]苏州工业园区工业企业技术改造经济效益表!AM41</f>
        <v>0</v>
      </c>
      <c r="N41" s="35">
        <f>IF([1]苏州工业园区工业企业技术改造经济效益表!AN41&gt;=0.7,[1]苏州工业园区工业企业技术改造经济效益表!AM41,0)</f>
        <v>0</v>
      </c>
      <c r="O41" s="44">
        <f>IF(IF(K41="A",[1]苏州工业园区工业企业技术改造经济效益表!AJ41*[1]奖补比例!$B$3+N41*[1]奖补比例!$B$5,IF(K41="B",[1]苏州工业园区工业企业技术改造经济效益表!AJ41*[1]奖补比例!$C$3+N41*[1]奖补比例!$C$5,IF(K41="C",[1]苏州工业园区工业企业技术改造经济效益表!AJ41*[1]奖补比例!$D$3+N41*[1]奖补比例!$D$5,[1]苏州工业园区工业企业技术改造经济效益表!AJ41*[1]奖补比例!$E$3+N41*[1]奖补比例!$E$5)))*[1]奖补比例!$G$2&gt;1000,1000,IF(K41="A",[1]苏州工业园区工业企业技术改造经济效益表!AJ41*[1]奖补比例!$B$3+N41*[1]奖补比例!$B$5,IF(K41="B",[1]苏州工业园区工业企业技术改造经济效益表!AJ41*[1]奖补比例!$C$3+N41*[1]奖补比例!$C$5,IF(K41="C",[1]苏州工业园区工业企业技术改造经济效益表!AJ41*[1]奖补比例!$D$3+N41*[1]奖补比例!$D$5,[1]苏州工业园区工业企业技术改造经济效益表!AJ41*[1]奖补比例!$E$3+N41*[1]奖补比例!$E$5)))*[1]奖补比例!$G$2)</f>
        <v>53.384028246</v>
      </c>
      <c r="P41" s="45">
        <v>0</v>
      </c>
      <c r="Q41" s="45">
        <v>0</v>
      </c>
      <c r="R41" s="45">
        <v>0</v>
      </c>
      <c r="S41" s="45">
        <f>[1]【扣减】人工智能奖补!F40</f>
        <v>0</v>
      </c>
      <c r="T41" s="45">
        <v>0</v>
      </c>
      <c r="U41" s="45">
        <f>[1]【扣减】投促委!F40</f>
        <v>0</v>
      </c>
      <c r="V41" s="55">
        <v>53.384028246</v>
      </c>
      <c r="W41" s="53">
        <f t="shared" si="1"/>
        <v>53.38</v>
      </c>
      <c r="X41" s="54">
        <f t="shared" si="3"/>
        <v>0.0398109</v>
      </c>
      <c r="Y41" s="60" t="str">
        <f>IF([1]项目纳统比对表!D41="否","未纳统",IF([1]项目纳统比对表!F41="否","不足500万元",""))</f>
        <v>未纳统</v>
      </c>
      <c r="Z41" s="60"/>
      <c r="AA41" s="24">
        <v>53.38</v>
      </c>
    </row>
    <row r="42" spans="1:27">
      <c r="A42" s="35">
        <v>39</v>
      </c>
      <c r="B42" s="36" t="str">
        <f>[1]苏州工业园区工业企业技术改造经济效益表!B42</f>
        <v>京隆科技（苏州）有限公司</v>
      </c>
      <c r="C42" s="36" t="str">
        <f>[1]苏州工业园区工业企业技术改造经济效益表!C42</f>
        <v>913205947424732458</v>
      </c>
      <c r="D42" s="37">
        <f>[1]经济效益!N42</f>
        <v>93.8675411401533</v>
      </c>
      <c r="E42" s="35">
        <f>[1]智能化效益!R42</f>
        <v>85</v>
      </c>
      <c r="F42" s="35">
        <f>IF([1]综合素质认定!O42&gt;10,10,[1]综合素质认定!O42)</f>
        <v>7</v>
      </c>
      <c r="G42" s="35">
        <v>0</v>
      </c>
      <c r="H42" s="35">
        <v>0</v>
      </c>
      <c r="I42" s="35">
        <v>0</v>
      </c>
      <c r="J42" s="37">
        <f t="shared" si="0"/>
        <v>89.7072787981073</v>
      </c>
      <c r="K42" s="35" t="str">
        <f>IF(J42&lt;[1]奖补比例!$D$2,"D",IF(J42&lt;[1]奖补比例!$C$2,"C",IF(J42&lt;[1]奖补比例!$B$2,"B","A")))</f>
        <v>A</v>
      </c>
      <c r="L42" s="36">
        <f>[1]苏州工业园区工业企业技术改造经济效益表!AJ42</f>
        <v>45036.7374619956</v>
      </c>
      <c r="M42" s="35">
        <f>[1]苏州工业园区工业企业技术改造经济效益表!AM42</f>
        <v>180.03</v>
      </c>
      <c r="N42" s="35">
        <f>IF([1]苏州工业园区工业企业技术改造经济效益表!AN42&gt;=0.7,[1]苏州工业园区工业企业技术改造经济效益表!AM42,0)</f>
        <v>0</v>
      </c>
      <c r="O42" s="46">
        <f>IF(IF(K42="A",[1]苏州工业园区工业企业技术改造经济效益表!AJ42*[1]奖补比例!$B$3+N42*[1]奖补比例!$B$5,IF(K42="B",[1]苏州工业园区工业企业技术改造经济效益表!AJ42*[1]奖补比例!$C$3+N42*[1]奖补比例!$C$5,IF(K42="C",[1]苏州工业园区工业企业技术改造经济效益表!AJ42*[1]奖补比例!$D$3+N42*[1]奖补比例!$D$5,[1]苏州工业园区工业企业技术改造经济效益表!AJ42*[1]奖补比例!$E$3+N42*[1]奖补比例!$E$5)))*[1]奖补比例!$G$2&gt;1000,1000,IF(K42="A",[1]苏州工业园区工业企业技术改造经济效益表!AJ42*[1]奖补比例!$B$3+N42*[1]奖补比例!$B$5,IF(K42="B",[1]苏州工业园区工业企业技术改造经济效益表!AJ42*[1]奖补比例!$C$3+N42*[1]奖补比例!$C$5,IF(K42="C",[1]苏州工业园区工业企业技术改造经济效益表!AJ42*[1]奖补比例!$D$3+N42*[1]奖补比例!$D$5,[1]苏州工业园区工业企业技术改造经济效益表!AJ42*[1]奖补比例!$E$3+N42*[1]奖补比例!$E$5)))*[1]奖补比例!$G$2)</f>
        <v>1000</v>
      </c>
      <c r="P42" s="45">
        <f>VLOOKUP(B42,[1]【扣减】省技改综合奖补!$C$2:$E$59,3,0)/10000</f>
        <v>148</v>
      </c>
      <c r="Q42" s="45">
        <v>0</v>
      </c>
      <c r="R42" s="45">
        <f>VLOOKUP(B42,[1]【扣减】节能改造项目奖补!$B$2:$C$23,2,0)</f>
        <v>35</v>
      </c>
      <c r="S42" s="45">
        <f>[1]【扣减】人工智能奖补!F41</f>
        <v>0</v>
      </c>
      <c r="T42" s="45">
        <v>0</v>
      </c>
      <c r="U42" s="45">
        <f>[1]【扣减】投促委!F41</f>
        <v>0</v>
      </c>
      <c r="V42" s="52">
        <v>817</v>
      </c>
      <c r="W42" s="53">
        <f t="shared" si="1"/>
        <v>817</v>
      </c>
      <c r="X42" s="54">
        <f t="shared" si="3"/>
        <v>0.022204095064476</v>
      </c>
      <c r="Y42" s="60" t="str">
        <f>IF([1]项目纳统比对表!D42="否","未纳统",IF([1]项目纳统比对表!F42="否","不足500万元",""))</f>
        <v/>
      </c>
      <c r="Z42" s="60"/>
      <c r="AA42" s="24">
        <v>817</v>
      </c>
    </row>
    <row r="43" spans="1:27">
      <c r="A43" s="35">
        <v>40</v>
      </c>
      <c r="B43" s="36" t="str">
        <f>[1]苏州工业园区工业企业技术改造经济效益表!B43</f>
        <v>久保田农业机械（苏州）有限公司</v>
      </c>
      <c r="C43" s="36" t="str">
        <f>[1]苏州工业园区工业企业技术改造经济效益表!C43</f>
        <v>91320594608208459B</v>
      </c>
      <c r="D43" s="37">
        <f>[1]经济效益!N43</f>
        <v>63.1122529272381</v>
      </c>
      <c r="E43" s="35">
        <f>[1]智能化效益!R43</f>
        <v>89.62</v>
      </c>
      <c r="F43" s="35">
        <f>IF([1]综合素质认定!O43&gt;10,10,[1]综合素质认定!O43)</f>
        <v>1</v>
      </c>
      <c r="G43" s="35">
        <v>0</v>
      </c>
      <c r="H43" s="35">
        <v>0</v>
      </c>
      <c r="I43" s="35">
        <v>0</v>
      </c>
      <c r="J43" s="37">
        <f t="shared" si="0"/>
        <v>63.1025770490667</v>
      </c>
      <c r="K43" s="35" t="str">
        <f>IF(J43&lt;[1]奖补比例!$D$2,"D",IF(J43&lt;[1]奖补比例!$C$2,"C",IF(J43&lt;[1]奖补比例!$B$2,"B","A")))</f>
        <v>B</v>
      </c>
      <c r="L43" s="36">
        <f>[1]苏州工业园区工业企业技术改造经济效益表!AJ43</f>
        <v>869.58</v>
      </c>
      <c r="M43" s="35">
        <f>[1]苏州工业园区工业企业技术改造经济效益表!AM43</f>
        <v>194.61</v>
      </c>
      <c r="N43" s="35">
        <f>IF([1]苏州工业园区工业企业技术改造经济效益表!AN43&gt;=0.7,[1]苏州工业园区工业企业技术改造经济效益表!AM43,0)</f>
        <v>0</v>
      </c>
      <c r="O43" s="44">
        <f>IF(IF(K43="A",[1]苏州工业园区工业企业技术改造经济效益表!AJ43*[1]奖补比例!$B$3+N43*[1]奖补比例!$B$5,IF(K43="B",[1]苏州工业园区工业企业技术改造经济效益表!AJ43*[1]奖补比例!$C$3+N43*[1]奖补比例!$C$5,IF(K43="C",[1]苏州工业园区工业企业技术改造经济效益表!AJ43*[1]奖补比例!$D$3+N43*[1]奖补比例!$D$5,[1]苏州工业园区工业企业技术改造经济效益表!AJ43*[1]奖补比例!$E$3+N43*[1]奖补比例!$E$5)))*[1]奖补比例!$G$2&gt;1000,1000,IF(K43="A",[1]苏州工业园区工业企业技术改造经济效益表!AJ43*[1]奖补比例!$B$3+N43*[1]奖补比例!$B$5,IF(K43="B",[1]苏州工业园区工业企业技术改造经济效益表!AJ43*[1]奖补比例!$C$3+N43*[1]奖补比例!$C$5,IF(K43="C",[1]苏州工业园区工业企业技术改造经济效益表!AJ43*[1]奖补比例!$D$3+N43*[1]奖补比例!$D$5,[1]苏州工业园区工业企业技术改造经济效益表!AJ43*[1]奖补比例!$E$3+N43*[1]奖补比例!$E$5)))*[1]奖补比例!$G$2)</f>
        <v>55.3900198752</v>
      </c>
      <c r="P43" s="45">
        <v>0</v>
      </c>
      <c r="Q43" s="45">
        <v>0</v>
      </c>
      <c r="R43" s="45">
        <v>0</v>
      </c>
      <c r="S43" s="45">
        <f>[1]【扣减】人工智能奖补!F42</f>
        <v>0</v>
      </c>
      <c r="T43" s="45">
        <v>0</v>
      </c>
      <c r="U43" s="45">
        <f>[1]【扣减】投促委!F42</f>
        <v>0</v>
      </c>
      <c r="V43" s="55">
        <v>55.3900198752</v>
      </c>
      <c r="W43" s="53">
        <f t="shared" si="1"/>
        <v>55.39</v>
      </c>
      <c r="X43" s="54">
        <f t="shared" si="3"/>
        <v>0.06369744</v>
      </c>
      <c r="Y43" s="60" t="str">
        <f>IF([1]项目纳统比对表!D43="否","未纳统",IF([1]项目纳统比对表!F43="否","不足500万元",""))</f>
        <v/>
      </c>
      <c r="Z43" s="60"/>
      <c r="AA43" s="24">
        <v>55.39</v>
      </c>
    </row>
    <row r="44" spans="1:27">
      <c r="A44" s="35">
        <v>41</v>
      </c>
      <c r="B44" s="36" t="str">
        <f>[1]苏州工业园区工业企业技术改造经济效益表!B44</f>
        <v>康德瑞恩电磁科技（中国）有限公司</v>
      </c>
      <c r="C44" s="36" t="str">
        <f>[1]苏州工业园区工业企业技术改造经济效益表!C44</f>
        <v>91320594773759510N</v>
      </c>
      <c r="D44" s="37">
        <f>[1]经济效益!N44</f>
        <v>63.3802097928355</v>
      </c>
      <c r="E44" s="37">
        <f>[1]智能化效益!R44</f>
        <v>89.9805</v>
      </c>
      <c r="F44" s="35">
        <f>IF([1]综合素质认定!O44&gt;10,10,[1]综合素质认定!O44)</f>
        <v>0</v>
      </c>
      <c r="G44" s="35">
        <v>0</v>
      </c>
      <c r="H44" s="35">
        <v>0</v>
      </c>
      <c r="I44" s="35">
        <v>0</v>
      </c>
      <c r="J44" s="37">
        <f t="shared" si="0"/>
        <v>62.3622468549848</v>
      </c>
      <c r="K44" s="35" t="str">
        <f>IF(J44&lt;[1]奖补比例!$D$2,"D",IF(J44&lt;[1]奖补比例!$C$2,"C",IF(J44&lt;[1]奖补比例!$B$2,"B","A")))</f>
        <v>B</v>
      </c>
      <c r="L44" s="36">
        <f>[1]苏州工业园区工业企业技术改造经济效益表!AJ44</f>
        <v>2279.11</v>
      </c>
      <c r="M44" s="35">
        <f>[1]苏州工业园区工业企业技术改造经济效益表!AM44</f>
        <v>0</v>
      </c>
      <c r="N44" s="35">
        <f>IF([1]苏州工业园区工业企业技术改造经济效益表!AN44&gt;=0.7,[1]苏州工业园区工业企业技术改造经济效益表!AM44,0)</f>
        <v>0</v>
      </c>
      <c r="O44" s="44">
        <f>IF(IF(K44="A",[1]苏州工业园区工业企业技术改造经济效益表!AJ44*[1]奖补比例!$B$3+N44*[1]奖补比例!$B$5,IF(K44="B",[1]苏州工业园区工业企业技术改造经济效益表!AJ44*[1]奖补比例!$C$3+N44*[1]奖补比例!$C$5,IF(K44="C",[1]苏州工业园区工业企业技术改造经济效益表!AJ44*[1]奖补比例!$D$3+N44*[1]奖补比例!$D$5,[1]苏州工业园区工业企业技术改造经济效益表!AJ44*[1]奖补比例!$E$3+N44*[1]奖补比例!$E$5)))*[1]奖补比例!$G$2&gt;1000,1000,IF(K44="A",[1]苏州工业园区工业企业技术改造经济效益表!AJ44*[1]奖补比例!$B$3+N44*[1]奖补比例!$B$5,IF(K44="B",[1]苏州工业园区工业企业技术改造经济效益表!AJ44*[1]奖补比例!$C$3+N44*[1]奖补比例!$C$5,IF(K44="C",[1]苏州工业园区工业企业技术改造经济效益表!AJ44*[1]奖补比例!$D$3+N44*[1]奖补比例!$D$5,[1]苏州工业园区工业企业技术改造经济效益表!AJ44*[1]奖补比例!$E$3+N44*[1]奖补比例!$E$5)))*[1]奖补比例!$G$2)</f>
        <v>145.1734724784</v>
      </c>
      <c r="P44" s="45">
        <f>VLOOKUP(B44,[1]【扣减】省技改综合奖补!$C$2:$E$59,3,0)/10000</f>
        <v>15</v>
      </c>
      <c r="Q44" s="45">
        <v>0</v>
      </c>
      <c r="R44" s="45">
        <v>0</v>
      </c>
      <c r="S44" s="45">
        <f>[1]【扣减】人工智能奖补!F43</f>
        <v>0</v>
      </c>
      <c r="T44" s="45">
        <v>0</v>
      </c>
      <c r="U44" s="45">
        <f>[1]【扣减】投促委!F43</f>
        <v>127</v>
      </c>
      <c r="V44" s="55">
        <v>3.17347247839999</v>
      </c>
      <c r="W44" s="53">
        <f t="shared" si="1"/>
        <v>3.17</v>
      </c>
      <c r="X44" s="54">
        <f t="shared" si="3"/>
        <v>0.06369744</v>
      </c>
      <c r="Y44" s="60" t="str">
        <f>IF([1]项目纳统比对表!D44="否","未纳统",IF([1]项目纳统比对表!F44="否","不足500万元",""))</f>
        <v>未纳统</v>
      </c>
      <c r="Z44" s="60"/>
      <c r="AA44" s="24">
        <v>3.17</v>
      </c>
    </row>
    <row r="45" spans="1:27">
      <c r="A45" s="35">
        <v>42</v>
      </c>
      <c r="B45" s="36" t="str">
        <f>[1]苏州工业园区工业企业技术改造经济效益表!B45</f>
        <v>康美包（苏州）有限公司</v>
      </c>
      <c r="C45" s="36" t="str">
        <f>[1]苏州工业园区工业企业技术改造经济效益表!C45</f>
        <v>913205947382993609</v>
      </c>
      <c r="D45" s="37">
        <f>[1]经济效益!N45</f>
        <v>50.0832141533357</v>
      </c>
      <c r="E45" s="35">
        <f>[1]智能化效益!R45</f>
        <v>80</v>
      </c>
      <c r="F45" s="35">
        <f>IF([1]综合素质认定!O45&gt;10,10,[1]综合素质认定!O45)</f>
        <v>10</v>
      </c>
      <c r="G45" s="35">
        <v>0</v>
      </c>
      <c r="H45" s="35">
        <v>0</v>
      </c>
      <c r="I45" s="35">
        <v>0</v>
      </c>
      <c r="J45" s="37">
        <f t="shared" si="0"/>
        <v>61.058249907335</v>
      </c>
      <c r="K45" s="35" t="str">
        <f>IF(J45&lt;[1]奖补比例!$D$2,"D",IF(J45&lt;[1]奖补比例!$C$2,"C",IF(J45&lt;[1]奖补比例!$B$2,"B","A")))</f>
        <v>B</v>
      </c>
      <c r="L45" s="36">
        <f>[1]苏州工业园区工业企业技术改造经济效益表!AJ45</f>
        <v>1099.46</v>
      </c>
      <c r="M45" s="35">
        <f>[1]苏州工业园区工业企业技术改造经济效益表!AM45</f>
        <v>0</v>
      </c>
      <c r="N45" s="35">
        <f>IF([1]苏州工业园区工业企业技术改造经济效益表!AN45&gt;=0.7,[1]苏州工业园区工业企业技术改造经济效益表!AM45,0)</f>
        <v>0</v>
      </c>
      <c r="O45" s="44">
        <f>IF(IF(K45="A",[1]苏州工业园区工业企业技术改造经济效益表!AJ45*[1]奖补比例!$B$3+N45*[1]奖补比例!$B$5,IF(K45="B",[1]苏州工业园区工业企业技术改造经济效益表!AJ45*[1]奖补比例!$C$3+N45*[1]奖补比例!$C$5,IF(K45="C",[1]苏州工业园区工业企业技术改造经济效益表!AJ45*[1]奖补比例!$D$3+N45*[1]奖补比例!$D$5,[1]苏州工业园区工业企业技术改造经济效益表!AJ45*[1]奖补比例!$E$3+N45*[1]奖补比例!$E$5)))*[1]奖补比例!$G$2&gt;1000,1000,IF(K45="A",[1]苏州工业园区工业企业技术改造经济效益表!AJ45*[1]奖补比例!$B$3+N45*[1]奖补比例!$B$5,IF(K45="B",[1]苏州工业园区工业企业技术改造经济效益表!AJ45*[1]奖补比例!$C$3+N45*[1]奖补比例!$C$5,IF(K45="C",[1]苏州工业园区工业企业技术改造经济效益表!AJ45*[1]奖补比例!$D$3+N45*[1]奖补比例!$D$5,[1]苏州工业园区工业企业技术改造经济效益表!AJ45*[1]奖补比例!$E$3+N45*[1]奖补比例!$E$5)))*[1]奖补比例!$G$2)</f>
        <v>70.0327873824</v>
      </c>
      <c r="P45" s="45">
        <f>VLOOKUP(B45,[1]【扣减】省技改综合奖补!$C$2:$E$59,3,0)/10000</f>
        <v>55</v>
      </c>
      <c r="Q45" s="45">
        <v>0</v>
      </c>
      <c r="R45" s="45">
        <f>VLOOKUP(B45,[1]【扣减】节能改造项目奖补!$B$2:$C$23,2,0)</f>
        <v>7</v>
      </c>
      <c r="S45" s="56">
        <f>[1]【扣减】人工智能奖补!F44</f>
        <v>151.5</v>
      </c>
      <c r="T45" s="45">
        <v>0</v>
      </c>
      <c r="U45" s="45">
        <f>[1]【扣减】投促委!F44</f>
        <v>2000</v>
      </c>
      <c r="V45" s="52">
        <v>0</v>
      </c>
      <c r="W45" s="53">
        <f t="shared" si="1"/>
        <v>0</v>
      </c>
      <c r="X45" s="54">
        <f t="shared" si="3"/>
        <v>0.06369744</v>
      </c>
      <c r="Y45" s="60" t="str">
        <f>IF([1]项目纳统比对表!D45="否","未纳统",IF([1]项目纳统比对表!F45="否","不足500万元",""))</f>
        <v>不足500万元</v>
      </c>
      <c r="Z45" s="60"/>
      <c r="AA45" s="24">
        <v>0</v>
      </c>
    </row>
    <row r="46" spans="1:27">
      <c r="A46" s="35">
        <v>43</v>
      </c>
      <c r="B46" s="36" t="str">
        <f>[1]苏州工业园区工业企业技术改造经济效益表!B46</f>
        <v>库力索法半导体（苏州）有限公司</v>
      </c>
      <c r="C46" s="36" t="str">
        <f>[1]苏州工业园区工业企业技术改造经济效益表!C46</f>
        <v>91320594735740069N</v>
      </c>
      <c r="D46" s="37">
        <f>[1]经济效益!N46</f>
        <v>55.7839433777499</v>
      </c>
      <c r="E46" s="35">
        <f>[1]智能化效益!R46</f>
        <v>79.04</v>
      </c>
      <c r="F46" s="35">
        <f>IF([1]综合素质认定!O46&gt;10,10,[1]综合素质认定!O46)</f>
        <v>1</v>
      </c>
      <c r="G46" s="35">
        <v>0</v>
      </c>
      <c r="H46" s="35">
        <v>0</v>
      </c>
      <c r="I46" s="35">
        <v>0</v>
      </c>
      <c r="J46" s="37">
        <f t="shared" si="0"/>
        <v>55.8567603644249</v>
      </c>
      <c r="K46" s="35" t="str">
        <f>IF(J46&lt;[1]奖补比例!$D$2,"D",IF(J46&lt;[1]奖补比例!$C$2,"C",IF(J46&lt;[1]奖补比例!$B$2,"B","A")))</f>
        <v>C</v>
      </c>
      <c r="L46" s="36">
        <f>[1]苏州工业园区工业企业技术改造经济效益表!AJ46</f>
        <v>950.67</v>
      </c>
      <c r="M46" s="35">
        <f>[1]苏州工业园区工业企业技术改造经济效益表!AM46</f>
        <v>50.17</v>
      </c>
      <c r="N46" s="35">
        <f>IF([1]苏州工业园区工业企业技术改造经济效益表!AN46&gt;=0.7,[1]苏州工业园区工业企业技术改造经济效益表!AM46,0)</f>
        <v>0</v>
      </c>
      <c r="O46" s="44">
        <f>IF(IF(K46="A",[1]苏州工业园区工业企业技术改造经济效益表!AJ46*[1]奖补比例!$B$3+N46*[1]奖补比例!$B$5,IF(K46="B",[1]苏州工业园区工业企业技术改造经济效益表!AJ46*[1]奖补比例!$C$3+N46*[1]奖补比例!$C$5,IF(K46="C",[1]苏州工业园区工业企业技术改造经济效益表!AJ46*[1]奖补比例!$D$3+N46*[1]奖补比例!$D$5,[1]苏州工业园区工业企业技术改造经济效益表!AJ46*[1]奖补比例!$E$3+N46*[1]奖补比例!$E$5)))*[1]奖补比例!$G$2&gt;1000,1000,IF(K46="A",[1]苏州工业园区工业企业技术改造经济效益表!AJ46*[1]奖补比例!$B$3+N46*[1]奖补比例!$B$5,IF(K46="B",[1]苏州工业园区工业企业技术改造经济效益表!AJ46*[1]奖补比例!$C$3+N46*[1]奖补比例!$C$5,IF(K46="C",[1]苏州工业园区工业企业技术改造经济效益表!AJ46*[1]奖补比例!$D$3+N46*[1]奖补比例!$D$5,[1]苏州工业园区工业企业技术改造经济效益表!AJ46*[1]奖补比例!$E$3+N46*[1]奖补比例!$E$5)))*[1]奖补比例!$G$2)</f>
        <v>37.847028303</v>
      </c>
      <c r="P46" s="45">
        <v>0</v>
      </c>
      <c r="Q46" s="45">
        <v>0</v>
      </c>
      <c r="R46" s="45">
        <v>0</v>
      </c>
      <c r="S46" s="45">
        <f>[1]【扣减】人工智能奖补!F45</f>
        <v>0</v>
      </c>
      <c r="T46" s="45">
        <v>0</v>
      </c>
      <c r="U46" s="45">
        <f>[1]【扣减】投促委!F45</f>
        <v>0</v>
      </c>
      <c r="V46" s="55">
        <v>37.847028303</v>
      </c>
      <c r="W46" s="53">
        <f t="shared" si="1"/>
        <v>37.85</v>
      </c>
      <c r="X46" s="54">
        <f t="shared" si="3"/>
        <v>0.0398109</v>
      </c>
      <c r="Y46" s="60" t="str">
        <f>IF([1]项目纳统比对表!D46="否","未纳统",IF([1]项目纳统比对表!F46="否","不足500万元",""))</f>
        <v/>
      </c>
      <c r="Z46" s="60"/>
      <c r="AA46" s="24">
        <v>37.85</v>
      </c>
    </row>
    <row r="47" spans="1:27">
      <c r="A47" s="35">
        <v>44</v>
      </c>
      <c r="B47" s="36" t="str">
        <f>[1]苏州工业园区工业企业技术改造经济效益表!B47</f>
        <v>快捷半导体（苏州）有限公司</v>
      </c>
      <c r="C47" s="36" t="str">
        <f>[1]苏州工业园区工业企业技术改造经济效益表!C47</f>
        <v>91320594726665781W</v>
      </c>
      <c r="D47" s="37">
        <f>[1]经济效益!N47</f>
        <v>57.775016769932</v>
      </c>
      <c r="E47" s="35">
        <f>[1]智能化效益!R47</f>
        <v>88</v>
      </c>
      <c r="F47" s="35">
        <f>IF([1]综合素质认定!O47&gt;10,10,[1]综合素质认定!O47)</f>
        <v>1</v>
      </c>
      <c r="G47" s="35">
        <v>0</v>
      </c>
      <c r="H47" s="35">
        <v>0</v>
      </c>
      <c r="I47" s="35">
        <v>0</v>
      </c>
      <c r="J47" s="37">
        <f t="shared" si="0"/>
        <v>59.0425117389524</v>
      </c>
      <c r="K47" s="35" t="str">
        <f>IF(J47&lt;[1]奖补比例!$D$2,"D",IF(J47&lt;[1]奖补比例!$C$2,"C",IF(J47&lt;[1]奖补比例!$B$2,"B","A")))</f>
        <v>C</v>
      </c>
      <c r="L47" s="36">
        <f>[1]苏州工业园区工业企业技术改造经济效益表!AJ47</f>
        <v>8639.36</v>
      </c>
      <c r="M47" s="35">
        <f>[1]苏州工业园区工业企业技术改造经济效益表!AM47</f>
        <v>691.11</v>
      </c>
      <c r="N47" s="35">
        <f>IF([1]苏州工业园区工业企业技术改造经济效益表!AN47&gt;=0.7,[1]苏州工业园区工业企业技术改造经济效益表!AM47,0)</f>
        <v>0</v>
      </c>
      <c r="O47" s="44">
        <f>IF(IF(K47="A",[1]苏州工业园区工业企业技术改造经济效益表!AJ47*[1]奖补比例!$B$3+N47*[1]奖补比例!$B$5,IF(K47="B",[1]苏州工业园区工业企业技术改造经济效益表!AJ47*[1]奖补比例!$C$3+N47*[1]奖补比例!$C$5,IF(K47="C",[1]苏州工业园区工业企业技术改造经济效益表!AJ47*[1]奖补比例!$D$3+N47*[1]奖补比例!$D$5,[1]苏州工业园区工业企业技术改造经济效益表!AJ47*[1]奖补比例!$E$3+N47*[1]奖补比例!$E$5)))*[1]奖补比例!$G$2&gt;1000,1000,IF(K47="A",[1]苏州工业园区工业企业技术改造经济效益表!AJ47*[1]奖补比例!$B$3+N47*[1]奖补比例!$B$5,IF(K47="B",[1]苏州工业园区工业企业技术改造经济效益表!AJ47*[1]奖补比例!$C$3+N47*[1]奖补比例!$C$5,IF(K47="C",[1]苏州工业园区工业企业技术改造经济效益表!AJ47*[1]奖补比例!$D$3+N47*[1]奖补比例!$D$5,[1]苏州工业园区工业企业技术改造经济效益表!AJ47*[1]奖补比例!$E$3+N47*[1]奖补比例!$E$5)))*[1]奖补比例!$G$2)</f>
        <v>343.940697024</v>
      </c>
      <c r="P47" s="45">
        <v>0</v>
      </c>
      <c r="Q47" s="45">
        <v>0</v>
      </c>
      <c r="R47" s="45">
        <v>0</v>
      </c>
      <c r="S47" s="45">
        <f>[1]【扣减】人工智能奖补!F46</f>
        <v>0</v>
      </c>
      <c r="T47" s="45">
        <v>0</v>
      </c>
      <c r="U47" s="45">
        <f>[1]【扣减】投促委!F46</f>
        <v>0</v>
      </c>
      <c r="V47" s="55">
        <v>343.940697024</v>
      </c>
      <c r="W47" s="53">
        <f t="shared" si="1"/>
        <v>343.94</v>
      </c>
      <c r="X47" s="54">
        <f t="shared" si="3"/>
        <v>0.0398109</v>
      </c>
      <c r="Y47" s="60" t="str">
        <f>IF([1]项目纳统比对表!D47="否","未纳统",IF([1]项目纳统比对表!F47="否","不足500万元",""))</f>
        <v/>
      </c>
      <c r="Z47" s="60"/>
      <c r="AA47" s="24">
        <v>343.94</v>
      </c>
    </row>
    <row r="48" spans="1:27">
      <c r="A48" s="35">
        <v>45</v>
      </c>
      <c r="B48" s="36" t="str">
        <f>[1]苏州工业园区工业企业技术改造经济效益表!B48</f>
        <v>乐家洁具（苏州）有限公司</v>
      </c>
      <c r="C48" s="36" t="str">
        <f>[1]苏州工业园区工业企业技术改造经济效益表!C48</f>
        <v>91320594758957973E</v>
      </c>
      <c r="D48" s="37">
        <f>[1]经济效益!N48</f>
        <v>81.8105651988604</v>
      </c>
      <c r="E48" s="37">
        <f>[1]智能化效益!R48</f>
        <v>74.9591</v>
      </c>
      <c r="F48" s="35">
        <f>IF([1]综合素质认定!O48&gt;10,10,[1]综合素质认定!O48)</f>
        <v>0</v>
      </c>
      <c r="G48" s="35">
        <v>0</v>
      </c>
      <c r="H48" s="35">
        <v>0</v>
      </c>
      <c r="I48" s="35">
        <v>0</v>
      </c>
      <c r="J48" s="37">
        <f t="shared" si="0"/>
        <v>72.2592156392023</v>
      </c>
      <c r="K48" s="35" t="str">
        <f>IF(J48&lt;[1]奖补比例!$D$2,"D",IF(J48&lt;[1]奖补比例!$C$2,"C",IF(J48&lt;[1]奖补比例!$B$2,"B","A")))</f>
        <v>B</v>
      </c>
      <c r="L48" s="36">
        <f>[1]苏州工业园区工业企业技术改造经济效益表!AJ48</f>
        <v>527.21</v>
      </c>
      <c r="M48" s="35">
        <f>[1]苏州工业园区工业企业技术改造经济效益表!AM48</f>
        <v>161.09</v>
      </c>
      <c r="N48" s="35">
        <f>IF([1]苏州工业园区工业企业技术改造经济效益表!AN48&gt;=0.7,[1]苏州工业园区工业企业技术改造经济效益表!AM48,0)</f>
        <v>0</v>
      </c>
      <c r="O48" s="44">
        <f>IF(IF(K48="A",[1]苏州工业园区工业企业技术改造经济效益表!AJ48*[1]奖补比例!$B$3+N48*[1]奖补比例!$B$5,IF(K48="B",[1]苏州工业园区工业企业技术改造经济效益表!AJ48*[1]奖补比例!$C$3+N48*[1]奖补比例!$C$5,IF(K48="C",[1]苏州工业园区工业企业技术改造经济效益表!AJ48*[1]奖补比例!$D$3+N48*[1]奖补比例!$D$5,[1]苏州工业园区工业企业技术改造经济效益表!AJ48*[1]奖补比例!$E$3+N48*[1]奖补比例!$E$5)))*[1]奖补比例!$G$2&gt;1000,1000,IF(K48="A",[1]苏州工业园区工业企业技术改造经济效益表!AJ48*[1]奖补比例!$B$3+N48*[1]奖补比例!$B$5,IF(K48="B",[1]苏州工业园区工业企业技术改造经济效益表!AJ48*[1]奖补比例!$C$3+N48*[1]奖补比例!$C$5,IF(K48="C",[1]苏州工业园区工业企业技术改造经济效益表!AJ48*[1]奖补比例!$D$3+N48*[1]奖补比例!$D$5,[1]苏州工业园区工业企业技术改造经济效益表!AJ48*[1]奖补比例!$E$3+N48*[1]奖补比例!$E$5)))*[1]奖补比例!$G$2)</f>
        <v>33.5819273424</v>
      </c>
      <c r="P48" s="45">
        <v>0</v>
      </c>
      <c r="Q48" s="45">
        <v>0</v>
      </c>
      <c r="R48" s="45">
        <v>0</v>
      </c>
      <c r="S48" s="45">
        <f>[1]【扣减】人工智能奖补!F47</f>
        <v>0</v>
      </c>
      <c r="T48" s="45">
        <v>0</v>
      </c>
      <c r="U48" s="45">
        <f>[1]【扣减】投促委!F47</f>
        <v>0</v>
      </c>
      <c r="V48" s="55">
        <v>33.5819273424</v>
      </c>
      <c r="W48" s="53">
        <f t="shared" si="1"/>
        <v>33.58</v>
      </c>
      <c r="X48" s="54">
        <f t="shared" si="3"/>
        <v>0.06369744</v>
      </c>
      <c r="Y48" s="60" t="str">
        <f>IF([1]项目纳统比对表!D48="否","未纳统",IF([1]项目纳统比对表!F48="否","不足500万元",""))</f>
        <v>不足500万元</v>
      </c>
      <c r="Z48" s="60"/>
      <c r="AA48" s="24">
        <v>33.58</v>
      </c>
    </row>
    <row r="49" spans="1:27">
      <c r="A49" s="35">
        <v>46</v>
      </c>
      <c r="B49" s="36" t="str">
        <f>[1]苏州工业园区工业企业技术改造经济效益表!B49</f>
        <v>力成科技（苏州）有限公司</v>
      </c>
      <c r="C49" s="36" t="str">
        <f>[1]苏州工业园区工业企业技术改造经济效益表!C49</f>
        <v>91320594608199396T</v>
      </c>
      <c r="D49" s="37">
        <f>[1]经济效益!N49</f>
        <v>63.0161657788086</v>
      </c>
      <c r="E49" s="37">
        <f>[1]智能化效益!R49</f>
        <v>81.0214</v>
      </c>
      <c r="F49" s="35">
        <f>IF([1]综合素质认定!O49&gt;10,10,[1]综合素质认定!O49)</f>
        <v>1</v>
      </c>
      <c r="G49" s="35">
        <v>0</v>
      </c>
      <c r="H49" s="35">
        <v>0</v>
      </c>
      <c r="I49" s="35">
        <v>0</v>
      </c>
      <c r="J49" s="37">
        <f t="shared" si="0"/>
        <v>61.315596045166</v>
      </c>
      <c r="K49" s="35" t="str">
        <f>IF(J49&lt;[1]奖补比例!$D$2,"D",IF(J49&lt;[1]奖补比例!$C$2,"C",IF(J49&lt;[1]奖补比例!$B$2,"B","A")))</f>
        <v>B</v>
      </c>
      <c r="L49" s="36">
        <f>[1]苏州工业园区工业企业技术改造经济效益表!AJ49</f>
        <v>2947.5</v>
      </c>
      <c r="M49" s="35">
        <f>[1]苏州工业园区工业企业技术改造经济效益表!AM49</f>
        <v>0</v>
      </c>
      <c r="N49" s="35">
        <f>IF([1]苏州工业园区工业企业技术改造经济效益表!AN49&gt;=0.7,[1]苏州工业园区工业企业技术改造经济效益表!AM49,0)</f>
        <v>0</v>
      </c>
      <c r="O49" s="44">
        <f>IF(IF(K49="A",[1]苏州工业园区工业企业技术改造经济效益表!AJ49*[1]奖补比例!$B$3+N49*[1]奖补比例!$B$5,IF(K49="B",[1]苏州工业园区工业企业技术改造经济效益表!AJ49*[1]奖补比例!$C$3+N49*[1]奖补比例!$C$5,IF(K49="C",[1]苏州工业园区工业企业技术改造经济效益表!AJ49*[1]奖补比例!$D$3+N49*[1]奖补比例!$D$5,[1]苏州工业园区工业企业技术改造经济效益表!AJ49*[1]奖补比例!$E$3+N49*[1]奖补比例!$E$5)))*[1]奖补比例!$G$2&gt;1000,1000,IF(K49="A",[1]苏州工业园区工业企业技术改造经济效益表!AJ49*[1]奖补比例!$B$3+N49*[1]奖补比例!$B$5,IF(K49="B",[1]苏州工业园区工业企业技术改造经济效益表!AJ49*[1]奖补比例!$C$3+N49*[1]奖补比例!$C$5,IF(K49="C",[1]苏州工业园区工业企业技术改造经济效益表!AJ49*[1]奖补比例!$D$3+N49*[1]奖补比例!$D$5,[1]苏州工业园区工业企业技术改造经济效益表!AJ49*[1]奖补比例!$E$3+N49*[1]奖补比例!$E$5)))*[1]奖补比例!$G$2)</f>
        <v>187.7482044</v>
      </c>
      <c r="P49" s="45">
        <f>VLOOKUP(B49,[1]【扣减】省技改综合奖补!$C$2:$E$59,3,0)/10000</f>
        <v>15</v>
      </c>
      <c r="Q49" s="45">
        <v>0</v>
      </c>
      <c r="R49" s="45">
        <v>0</v>
      </c>
      <c r="S49" s="45">
        <f>[1]【扣减】人工智能奖补!F48</f>
        <v>0</v>
      </c>
      <c r="T49" s="45">
        <v>0</v>
      </c>
      <c r="U49" s="45">
        <f>[1]【扣减】投促委!F48</f>
        <v>0</v>
      </c>
      <c r="V49" s="55">
        <v>172.7482044</v>
      </c>
      <c r="W49" s="53">
        <f t="shared" si="1"/>
        <v>172.75</v>
      </c>
      <c r="X49" s="54">
        <f t="shared" si="3"/>
        <v>0.06369744</v>
      </c>
      <c r="Y49" s="60" t="str">
        <f>IF([1]项目纳统比对表!D49="否","未纳统",IF([1]项目纳统比对表!F49="否","不足500万元",""))</f>
        <v/>
      </c>
      <c r="Z49" s="60"/>
      <c r="AA49" s="24">
        <v>172.75</v>
      </c>
    </row>
    <row r="50" spans="1:27">
      <c r="A50" s="35">
        <v>47</v>
      </c>
      <c r="B50" s="36" t="str">
        <f>[1]苏州工业园区工业企业技术改造经济效益表!B50</f>
        <v>绿点（苏州）科技有限公司</v>
      </c>
      <c r="C50" s="36" t="str">
        <f>[1]苏州工业园区工业企业技术改造经济效益表!C50</f>
        <v>913205947174653828</v>
      </c>
      <c r="D50" s="35">
        <f>[1]经济效益!N50</f>
        <v>68</v>
      </c>
      <c r="E50" s="35">
        <f>[1]智能化效益!R50</f>
        <v>80.1</v>
      </c>
      <c r="F50" s="35">
        <f>IF([1]综合素质认定!O50&gt;10,10,[1]综合素质认定!O50)</f>
        <v>5</v>
      </c>
      <c r="G50" s="35">
        <v>0</v>
      </c>
      <c r="H50" s="35">
        <v>0</v>
      </c>
      <c r="I50" s="35">
        <v>0</v>
      </c>
      <c r="J50" s="35">
        <f t="shared" si="0"/>
        <v>68.62</v>
      </c>
      <c r="K50" s="35" t="str">
        <f>IF(J50&lt;[1]奖补比例!$D$2,"D",IF(J50&lt;[1]奖补比例!$C$2,"C",IF(J50&lt;[1]奖补比例!$B$2,"B","A")))</f>
        <v>B</v>
      </c>
      <c r="L50" s="36">
        <f>[1]苏州工业园区工业企业技术改造经济效益表!AJ50</f>
        <v>5125.32</v>
      </c>
      <c r="M50" s="35">
        <f>[1]苏州工业园区工业企业技术改造经济效益表!AM50</f>
        <v>0</v>
      </c>
      <c r="N50" s="35">
        <f>IF([1]苏州工业园区工业企业技术改造经济效益表!AN50&gt;=0.7,[1]苏州工业园区工业企业技术改造经济效益表!AM50,0)</f>
        <v>0</v>
      </c>
      <c r="O50" s="44">
        <f>IF(IF(K50="A",[1]苏州工业园区工业企业技术改造经济效益表!AJ50*[1]奖补比例!$B$3+N50*[1]奖补比例!$B$5,IF(K50="B",[1]苏州工业园区工业企业技术改造经济效益表!AJ50*[1]奖补比例!$C$3+N50*[1]奖补比例!$C$5,IF(K50="C",[1]苏州工业园区工业企业技术改造经济效益表!AJ50*[1]奖补比例!$D$3+N50*[1]奖补比例!$D$5,[1]苏州工业园区工业企业技术改造经济效益表!AJ50*[1]奖补比例!$E$3+N50*[1]奖补比例!$E$5)))*[1]奖补比例!$G$2&gt;1000,1000,IF(K50="A",[1]苏州工业园区工业企业技术改造经济效益表!AJ50*[1]奖补比例!$B$3+N50*[1]奖补比例!$B$5,IF(K50="B",[1]苏州工业园区工业企业技术改造经济效益表!AJ50*[1]奖补比例!$C$3+N50*[1]奖补比例!$C$5,IF(K50="C",[1]苏州工业园区工业企业技术改造经济效益表!AJ50*[1]奖补比例!$D$3+N50*[1]奖补比例!$D$5,[1]苏州工业园区工业企业技术改造经济效益表!AJ50*[1]奖补比例!$E$3+N50*[1]奖补比例!$E$5)))*[1]奖补比例!$G$2)</f>
        <v>326.4697631808</v>
      </c>
      <c r="P50" s="45">
        <f>VLOOKUP(B50,[1]【扣减】省技改综合奖补!$C$2:$E$59,3,0)/10000</f>
        <v>27</v>
      </c>
      <c r="Q50" s="45">
        <v>0</v>
      </c>
      <c r="R50" s="45">
        <v>0</v>
      </c>
      <c r="S50" s="45">
        <f>[1]【扣减】人工智能奖补!F49</f>
        <v>0</v>
      </c>
      <c r="T50" s="45">
        <v>0</v>
      </c>
      <c r="U50" s="45">
        <f>[1]【扣减】投促委!F49</f>
        <v>0</v>
      </c>
      <c r="V50" s="55">
        <v>299.4697631808</v>
      </c>
      <c r="W50" s="53">
        <f t="shared" si="1"/>
        <v>299.47</v>
      </c>
      <c r="X50" s="54">
        <f t="shared" si="3"/>
        <v>0.06369744</v>
      </c>
      <c r="Y50" s="60" t="str">
        <f>IF([1]项目纳统比对表!D50="否","未纳统",IF([1]项目纳统比对表!F50="否","不足500万元",""))</f>
        <v/>
      </c>
      <c r="Z50" s="60"/>
      <c r="AA50" s="24">
        <v>299.47</v>
      </c>
    </row>
    <row r="51" spans="1:27">
      <c r="A51" s="35">
        <v>48</v>
      </c>
      <c r="B51" s="36" t="str">
        <f>[1]苏州工业园区工业企业技术改造经济效益表!B51</f>
        <v>米巴精密零部件（中国）有限公司</v>
      </c>
      <c r="C51" s="36" t="str">
        <f>[1]苏州工业园区工业企业技术改造经济效益表!C51</f>
        <v>91320594778676175U</v>
      </c>
      <c r="D51" s="37">
        <f>[1]经济效益!N51</f>
        <v>78.7986883067245</v>
      </c>
      <c r="E51" s="37">
        <f>[1]智能化效益!R51</f>
        <v>89.5115</v>
      </c>
      <c r="F51" s="35">
        <f>IF([1]综合素质认定!O51&gt;10,10,[1]综合素质认定!O51)</f>
        <v>7</v>
      </c>
      <c r="G51" s="35">
        <v>0</v>
      </c>
      <c r="H51" s="35">
        <v>0</v>
      </c>
      <c r="I51" s="35">
        <v>0</v>
      </c>
      <c r="J51" s="37">
        <f t="shared" si="0"/>
        <v>80.0613818147071</v>
      </c>
      <c r="K51" s="35" t="str">
        <f>IF(J51&lt;[1]奖补比例!$D$2,"D",IF(J51&lt;[1]奖补比例!$C$2,"C",IF(J51&lt;[1]奖补比例!$B$2,"B","A")))</f>
        <v>A</v>
      </c>
      <c r="L51" s="36">
        <f>[1]苏州工业园区工业企业技术改造经济效益表!AJ51</f>
        <v>7848.41</v>
      </c>
      <c r="M51" s="35">
        <f>[1]苏州工业园区工业企业技术改造经济效益表!AM51</f>
        <v>82.38</v>
      </c>
      <c r="N51" s="35">
        <f>IF([1]苏州工业园区工业企业技术改造经济效益表!AN51&gt;=0.7,[1]苏州工业园区工业企业技术改造经济效益表!AM51,0)</f>
        <v>0</v>
      </c>
      <c r="O51" s="44">
        <f>IF(IF(K51="A",[1]苏州工业园区工业企业技术改造经济效益表!AJ51*[1]奖补比例!$B$3+N51*[1]奖补比例!$B$5,IF(K51="B",[1]苏州工业园区工业企业技术改造经济效益表!AJ51*[1]奖补比例!$C$3+N51*[1]奖补比例!$C$5,IF(K51="C",[1]苏州工业园区工业企业技术改造经济效益表!AJ51*[1]奖补比例!$D$3+N51*[1]奖补比例!$D$5,[1]苏州工业园区工业企业技术改造经济效益表!AJ51*[1]奖补比例!$E$3+N51*[1]奖补比例!$E$5)))*[1]奖补比例!$G$2&gt;1000,1000,IF(K51="A",[1]苏州工业园区工业企业技术改造经济效益表!AJ51*[1]奖补比例!$B$3+N51*[1]奖补比例!$B$5,IF(K51="B",[1]苏州工业园区工业企业技术改造经济效益表!AJ51*[1]奖补比例!$C$3+N51*[1]奖补比例!$C$5,IF(K51="C",[1]苏州工业园区工业企业技术改造经济效益表!AJ51*[1]奖补比例!$D$3+N51*[1]奖补比例!$D$5,[1]苏州工业园区工业企业技术改造经济效益表!AJ51*[1]奖补比例!$E$3+N51*[1]奖补比例!$E$5)))*[1]奖补比例!$G$2)</f>
        <v>624.904531338</v>
      </c>
      <c r="P51" s="45">
        <f>VLOOKUP(B51,[1]【扣减】省技改综合奖补!$C$2:$E$59,3,0)/10000</f>
        <v>35</v>
      </c>
      <c r="Q51" s="45">
        <v>0</v>
      </c>
      <c r="R51" s="45">
        <v>0</v>
      </c>
      <c r="S51" s="45">
        <f>[1]【扣减】人工智能奖补!F50</f>
        <v>0</v>
      </c>
      <c r="T51" s="45">
        <v>0</v>
      </c>
      <c r="U51" s="45">
        <f>[1]【扣减】投促委!F50</f>
        <v>0</v>
      </c>
      <c r="V51" s="55">
        <v>589.904531338</v>
      </c>
      <c r="W51" s="53">
        <f t="shared" si="1"/>
        <v>589.9</v>
      </c>
      <c r="X51" s="54">
        <f t="shared" si="3"/>
        <v>0.0796218</v>
      </c>
      <c r="Y51" s="60" t="str">
        <f>IF([1]项目纳统比对表!D51="否","未纳统",IF([1]项目纳统比对表!F51="否","不足500万元",""))</f>
        <v/>
      </c>
      <c r="Z51" s="60"/>
      <c r="AA51" s="24">
        <v>589.9</v>
      </c>
    </row>
    <row r="52" spans="1:27">
      <c r="A52" s="35">
        <v>49</v>
      </c>
      <c r="B52" s="36" t="str">
        <f>[1]苏州工业园区工业企业技术改造经济效益表!B52</f>
        <v>摩登纳（中国）自动化设备有限公司</v>
      </c>
      <c r="C52" s="36" t="str">
        <f>[1]苏州工业园区工业企业技术改造经济效益表!C52</f>
        <v>91320594MA1X0HAH81</v>
      </c>
      <c r="D52" s="35">
        <f>[1]经济效益!N52</f>
        <v>77</v>
      </c>
      <c r="E52" s="37">
        <f>[1]智能化效益!R52</f>
        <v>87.977</v>
      </c>
      <c r="F52" s="35">
        <f>IF([1]综合素质认定!O52&gt;10,10,[1]综合素质认定!O52)</f>
        <v>2</v>
      </c>
      <c r="G52" s="35">
        <v>0</v>
      </c>
      <c r="H52" s="35">
        <v>0</v>
      </c>
      <c r="I52" s="35">
        <v>0</v>
      </c>
      <c r="J52" s="37">
        <f t="shared" si="0"/>
        <v>73.4954</v>
      </c>
      <c r="K52" s="35" t="str">
        <f>IF(J52&lt;[1]奖补比例!$D$2,"D",IF(J52&lt;[1]奖补比例!$C$2,"C",IF(J52&lt;[1]奖补比例!$B$2,"B","A")))</f>
        <v>B</v>
      </c>
      <c r="L52" s="36">
        <f>[1]苏州工业园区工业企业技术改造经济效益表!AJ52</f>
        <v>6535.38</v>
      </c>
      <c r="M52" s="35">
        <f>[1]苏州工业园区工业企业技术改造经济效益表!AM52</f>
        <v>0</v>
      </c>
      <c r="N52" s="35">
        <f>IF([1]苏州工业园区工业企业技术改造经济效益表!AN52&gt;=0.7,[1]苏州工业园区工业企业技术改造经济效益表!AM52,0)</f>
        <v>0</v>
      </c>
      <c r="O52" s="44">
        <f>IF(IF(K52="A",[1]苏州工业园区工业企业技术改造经济效益表!AJ52*[1]奖补比例!$B$3+N52*[1]奖补比例!$B$5,IF(K52="B",[1]苏州工业园区工业企业技术改造经济效益表!AJ52*[1]奖补比例!$C$3+N52*[1]奖补比例!$C$5,IF(K52="C",[1]苏州工业园区工业企业技术改造经济效益表!AJ52*[1]奖补比例!$D$3+N52*[1]奖补比例!$D$5,[1]苏州工业园区工业企业技术改造经济效益表!AJ52*[1]奖补比例!$E$3+N52*[1]奖补比例!$E$5)))*[1]奖补比例!$G$2&gt;1000,1000,IF(K52="A",[1]苏州工业园区工业企业技术改造经济效益表!AJ52*[1]奖补比例!$B$3+N52*[1]奖补比例!$B$5,IF(K52="B",[1]苏州工业园区工业企业技术改造经济效益表!AJ52*[1]奖补比例!$C$3+N52*[1]奖补比例!$C$5,IF(K52="C",[1]苏州工业园区工业企业技术改造经济效益表!AJ52*[1]奖补比例!$D$3+N52*[1]奖补比例!$D$5,[1]苏州工业园区工业企业技术改造经济效益表!AJ52*[1]奖补比例!$E$3+N52*[1]奖补比例!$E$5)))*[1]奖补比例!$G$2)</f>
        <v>416.2869754272</v>
      </c>
      <c r="P52" s="45">
        <f>VLOOKUP(B52,[1]【扣减】省技改综合奖补!$C$2:$E$59,3,0)/10000</f>
        <v>24</v>
      </c>
      <c r="Q52" s="45">
        <v>0</v>
      </c>
      <c r="R52" s="45">
        <v>0</v>
      </c>
      <c r="S52" s="45">
        <f>[1]【扣减】人工智能奖补!F51</f>
        <v>0</v>
      </c>
      <c r="T52" s="45">
        <v>0</v>
      </c>
      <c r="U52" s="45">
        <f>[1]【扣减】投促委!F51</f>
        <v>0</v>
      </c>
      <c r="V52" s="55">
        <v>392.2869754272</v>
      </c>
      <c r="W52" s="53">
        <f t="shared" si="1"/>
        <v>392.29</v>
      </c>
      <c r="X52" s="54">
        <f t="shared" si="3"/>
        <v>0.06369744</v>
      </c>
      <c r="Y52" s="60" t="str">
        <f>IF([1]项目纳统比对表!D52="否","未纳统",IF([1]项目纳统比对表!F52="否","不足500万元",""))</f>
        <v>未纳统</v>
      </c>
      <c r="Z52" s="60"/>
      <c r="AA52" s="24">
        <v>392.29</v>
      </c>
    </row>
    <row r="53" spans="1:27">
      <c r="A53" s="35">
        <v>50</v>
      </c>
      <c r="B53" s="36" t="str">
        <f>[1]苏州工业园区工业企业技术改造经济效益表!B53</f>
        <v>牧东光电科技有限公司</v>
      </c>
      <c r="C53" s="36" t="str">
        <f>[1]苏州工业园区工业企业技术改造经济效益表!C53</f>
        <v>91320594676364242F</v>
      </c>
      <c r="D53" s="37">
        <f>[1]经济效益!N53</f>
        <v>54.4510055920872</v>
      </c>
      <c r="E53" s="37">
        <f>[1]智能化效益!R53</f>
        <v>70.6</v>
      </c>
      <c r="F53" s="35">
        <f>IF([1]综合素质认定!O53&gt;10,10,[1]综合素质认定!O53)</f>
        <v>2</v>
      </c>
      <c r="G53" s="35">
        <v>0</v>
      </c>
      <c r="H53" s="35">
        <v>0</v>
      </c>
      <c r="I53" s="35">
        <v>0</v>
      </c>
      <c r="J53" s="37">
        <f t="shared" si="0"/>
        <v>54.235703914461</v>
      </c>
      <c r="K53" s="35" t="str">
        <f>IF(J53&lt;[1]奖补比例!$D$2,"D",IF(J53&lt;[1]奖补比例!$C$2,"C",IF(J53&lt;[1]奖补比例!$B$2,"B","A")))</f>
        <v>C</v>
      </c>
      <c r="L53" s="36">
        <f>[1]苏州工业园区工业企业技术改造经济效益表!AJ53</f>
        <v>6951.4</v>
      </c>
      <c r="M53" s="35">
        <f>[1]苏州工业园区工业企业技术改造经济效益表!AM53</f>
        <v>0</v>
      </c>
      <c r="N53" s="35">
        <f>IF([1]苏州工业园区工业企业技术改造经济效益表!AN53&gt;=0.7,[1]苏州工业园区工业企业技术改造经济效益表!AM53,0)</f>
        <v>0</v>
      </c>
      <c r="O53" s="44">
        <f>IF(IF(K53="A",[1]苏州工业园区工业企业技术改造经济效益表!AJ53*[1]奖补比例!$B$3+N53*[1]奖补比例!$B$5,IF(K53="B",[1]苏州工业园区工业企业技术改造经济效益表!AJ53*[1]奖补比例!$C$3+N53*[1]奖补比例!$C$5,IF(K53="C",[1]苏州工业园区工业企业技术改造经济效益表!AJ53*[1]奖补比例!$D$3+N53*[1]奖补比例!$D$5,[1]苏州工业园区工业企业技术改造经济效益表!AJ53*[1]奖补比例!$E$3+N53*[1]奖补比例!$E$5)))*[1]奖补比例!$G$2&gt;1000,1000,IF(K53="A",[1]苏州工业园区工业企业技术改造经济效益表!AJ53*[1]奖补比例!$B$3+N53*[1]奖补比例!$B$5,IF(K53="B",[1]苏州工业园区工业企业技术改造经济效益表!AJ53*[1]奖补比例!$C$3+N53*[1]奖补比例!$C$5,IF(K53="C",[1]苏州工业园区工业企业技术改造经济效益表!AJ53*[1]奖补比例!$D$3+N53*[1]奖补比例!$D$5,[1]苏州工业园区工业企业技术改造经济效益表!AJ53*[1]奖补比例!$E$3+N53*[1]奖补比例!$E$5)))*[1]奖补比例!$G$2)</f>
        <v>276.74149026</v>
      </c>
      <c r="P53" s="45">
        <f>VLOOKUP(B53,[1]【扣减】省技改综合奖补!$C$2:$E$59,3,0)/10000</f>
        <v>31</v>
      </c>
      <c r="Q53" s="45">
        <v>0</v>
      </c>
      <c r="R53" s="45">
        <v>0</v>
      </c>
      <c r="S53" s="45">
        <f>[1]【扣减】人工智能奖补!F52</f>
        <v>0</v>
      </c>
      <c r="T53" s="45">
        <v>0</v>
      </c>
      <c r="U53" s="45">
        <f>[1]【扣减】投促委!F52</f>
        <v>0</v>
      </c>
      <c r="V53" s="55">
        <v>245.74149026</v>
      </c>
      <c r="W53" s="53">
        <f t="shared" si="1"/>
        <v>245.74</v>
      </c>
      <c r="X53" s="54">
        <f t="shared" si="3"/>
        <v>0.0398109</v>
      </c>
      <c r="Y53" s="60" t="str">
        <f>IF([1]项目纳统比对表!D53="否","未纳统",IF([1]项目纳统比对表!F53="否","不足500万元",""))</f>
        <v>不足500万元</v>
      </c>
      <c r="Z53" s="60"/>
      <c r="AA53" s="24">
        <v>245.74</v>
      </c>
    </row>
    <row r="54" spans="1:27">
      <c r="A54" s="35">
        <v>51</v>
      </c>
      <c r="B54" s="36" t="str">
        <f>[1]苏州工业园区工业企业技术改造经济效益表!B54</f>
        <v>耐世特汽车系统（苏州）有限公司</v>
      </c>
      <c r="C54" s="36" t="str">
        <f>[1]苏州工业园区工业企业技术改造经济效益表!C54</f>
        <v>91320594796523981N</v>
      </c>
      <c r="D54" s="37">
        <f>[1]经济效益!N54</f>
        <v>60.8470600786359</v>
      </c>
      <c r="E54" s="35">
        <f>[1]智能化效益!R54</f>
        <v>79.45</v>
      </c>
      <c r="F54" s="35">
        <f>IF([1]综合素质认定!O54&gt;10,10,[1]综合素质认定!O54)</f>
        <v>9</v>
      </c>
      <c r="G54" s="35">
        <v>0</v>
      </c>
      <c r="H54" s="35">
        <v>0</v>
      </c>
      <c r="I54" s="35">
        <v>0</v>
      </c>
      <c r="J54" s="37">
        <f t="shared" si="0"/>
        <v>67.4829420550451</v>
      </c>
      <c r="K54" s="35" t="str">
        <f>IF(J54&lt;[1]奖补比例!$D$2,"D",IF(J54&lt;[1]奖补比例!$C$2,"C",IF(J54&lt;[1]奖补比例!$B$2,"B","A")))</f>
        <v>B</v>
      </c>
      <c r="L54" s="36">
        <f>[1]苏州工业园区工业企业技术改造经济效益表!AJ54</f>
        <v>7339.74995853</v>
      </c>
      <c r="M54" s="35">
        <f>[1]苏州工业园区工业企业技术改造经济效益表!AM54</f>
        <v>3361.21587296</v>
      </c>
      <c r="N54" s="35">
        <f>IF([1]苏州工业园区工业企业技术改造经济效益表!AN54&gt;=0.7,[1]苏州工业园区工业企业技术改造经济效益表!AM54,0)</f>
        <v>0</v>
      </c>
      <c r="O54" s="44">
        <f>IF(IF(K54="A",[1]苏州工业园区工业企业技术改造经济效益表!AJ54*[1]奖补比例!$B$3+N54*[1]奖补比例!$B$5,IF(K54="B",[1]苏州工业园区工业企业技术改造经济效益表!AJ54*[1]奖补比例!$C$3+N54*[1]奖补比例!$C$5,IF(K54="C",[1]苏州工业园区工业企业技术改造经济效益表!AJ54*[1]奖补比例!$D$3+N54*[1]奖补比例!$D$5,[1]苏州工业园区工业企业技术改造经济效益表!AJ54*[1]奖补比例!$E$3+N54*[1]奖补比例!$E$5)))*[1]奖补比例!$G$2&gt;1000,1000,IF(K54="A",[1]苏州工业园区工业企业技术改造经济效益表!AJ54*[1]奖补比例!$B$3+N54*[1]奖补比例!$B$5,IF(K54="B",[1]苏州工业园区工业企业技术改造经济效益表!AJ54*[1]奖补比例!$C$3+N54*[1]奖补比例!$C$5,IF(K54="C",[1]苏州工业园区工业企业技术改造经济效益表!AJ54*[1]奖补比例!$D$3+N54*[1]奖补比例!$D$5,[1]苏州工业园区工业企业技术改造经济效益表!AJ54*[1]奖补比例!$E$3+N54*[1]奖补比例!$E$5)))*[1]奖补比例!$G$2)</f>
        <v>467.523282598467</v>
      </c>
      <c r="P54" s="45">
        <f>VLOOKUP(B54,[1]【扣减】省技改综合奖补!$C$2:$E$59,3,0)/10000</f>
        <v>47</v>
      </c>
      <c r="Q54" s="45">
        <v>0</v>
      </c>
      <c r="R54" s="45">
        <v>0</v>
      </c>
      <c r="S54" s="45">
        <f>[1]【扣减】人工智能奖补!F53</f>
        <v>0</v>
      </c>
      <c r="T54" s="45">
        <v>0</v>
      </c>
      <c r="U54" s="45">
        <f>[1]【扣减】投促委!F53</f>
        <v>800</v>
      </c>
      <c r="V54" s="52">
        <v>0</v>
      </c>
      <c r="W54" s="53">
        <f t="shared" si="1"/>
        <v>0</v>
      </c>
      <c r="X54" s="54">
        <f t="shared" si="3"/>
        <v>0.06369744</v>
      </c>
      <c r="Y54" s="60" t="str">
        <f>IF([1]项目纳统比对表!D54="否","未纳统",IF([1]项目纳统比对表!F54="否","不足500万元",""))</f>
        <v/>
      </c>
      <c r="Z54" s="60"/>
      <c r="AA54" s="24">
        <v>0</v>
      </c>
    </row>
    <row r="55" spans="1:27">
      <c r="A55" s="35">
        <v>52</v>
      </c>
      <c r="B55" s="36" t="str">
        <f>[1]苏州工业园区工业企业技术改造经济效益表!B55</f>
        <v>欧瑞康巴尔查斯涂层（苏州）有限公司</v>
      </c>
      <c r="C55" s="36" t="str">
        <f>[1]苏州工业园区工业企业技术改造经济效益表!C55</f>
        <v>91320594752733354N</v>
      </c>
      <c r="D55" s="35">
        <f>[1]经济效益!N55</f>
        <v>68</v>
      </c>
      <c r="E55" s="37">
        <f>[1]智能化效益!R55</f>
        <v>83.6865</v>
      </c>
      <c r="F55" s="35">
        <f>IF([1]综合素质认定!O55&gt;10,10,[1]综合素质认定!O55)</f>
        <v>0</v>
      </c>
      <c r="G55" s="35">
        <v>0</v>
      </c>
      <c r="H55" s="35">
        <v>0</v>
      </c>
      <c r="I55" s="35">
        <v>0</v>
      </c>
      <c r="J55" s="37">
        <f t="shared" si="0"/>
        <v>64.3373</v>
      </c>
      <c r="K55" s="35" t="str">
        <f>IF(J55&lt;[1]奖补比例!$D$2,"D",IF(J55&lt;[1]奖补比例!$C$2,"C",IF(J55&lt;[1]奖补比例!$B$2,"B","A")))</f>
        <v>B</v>
      </c>
      <c r="L55" s="36">
        <f>[1]苏州工业园区工业企业技术改造经济效益表!AJ55</f>
        <v>2243.13</v>
      </c>
      <c r="M55" s="35">
        <f>[1]苏州工业园区工业企业技术改造经济效益表!AM55</f>
        <v>0</v>
      </c>
      <c r="N55" s="35">
        <f>IF([1]苏州工业园区工业企业技术改造经济效益表!AN55&gt;=0.7,[1]苏州工业园区工业企业技术改造经济效益表!AM55,0)</f>
        <v>0</v>
      </c>
      <c r="O55" s="44">
        <f>IF(IF(K55="A",[1]苏州工业园区工业企业技术改造经济效益表!AJ55*[1]奖补比例!$B$3+N55*[1]奖补比例!$B$5,IF(K55="B",[1]苏州工业园区工业企业技术改造经济效益表!AJ55*[1]奖补比例!$C$3+N55*[1]奖补比例!$C$5,IF(K55="C",[1]苏州工业园区工业企业技术改造经济效益表!AJ55*[1]奖补比例!$D$3+N55*[1]奖补比例!$D$5,[1]苏州工业园区工业企业技术改造经济效益表!AJ55*[1]奖补比例!$E$3+N55*[1]奖补比例!$E$5)))*[1]奖补比例!$G$2&gt;1000,1000,IF(K55="A",[1]苏州工业园区工业企业技术改造经济效益表!AJ55*[1]奖补比例!$B$3+N55*[1]奖补比例!$B$5,IF(K55="B",[1]苏州工业园区工业企业技术改造经济效益表!AJ55*[1]奖补比例!$C$3+N55*[1]奖补比例!$C$5,IF(K55="C",[1]苏州工业园区工业企业技术改造经济效益表!AJ55*[1]奖补比例!$D$3+N55*[1]奖补比例!$D$5,[1]苏州工业园区工业企业技术改造经济效益表!AJ55*[1]奖补比例!$E$3+N55*[1]奖补比例!$E$5)))*[1]奖补比例!$G$2)</f>
        <v>142.8816385872</v>
      </c>
      <c r="P55" s="45">
        <f>VLOOKUP(B55,[1]【扣减】省技改综合奖补!$C$2:$E$59,3,0)/10000</f>
        <v>15</v>
      </c>
      <c r="Q55" s="45">
        <v>0</v>
      </c>
      <c r="R55" s="45">
        <v>0</v>
      </c>
      <c r="S55" s="45">
        <f>[1]【扣减】人工智能奖补!F54</f>
        <v>0</v>
      </c>
      <c r="T55" s="45">
        <v>0</v>
      </c>
      <c r="U55" s="45">
        <f>[1]【扣减】投促委!F54</f>
        <v>0</v>
      </c>
      <c r="V55" s="55">
        <v>127.8816385872</v>
      </c>
      <c r="W55" s="53">
        <f t="shared" si="1"/>
        <v>127.88</v>
      </c>
      <c r="X55" s="54">
        <f t="shared" si="3"/>
        <v>0.06369744</v>
      </c>
      <c r="Y55" s="60" t="str">
        <f>IF([1]项目纳统比对表!D55="否","未纳统",IF([1]项目纳统比对表!F55="否","不足500万元",""))</f>
        <v>未纳统</v>
      </c>
      <c r="Z55" s="60"/>
      <c r="AA55" s="24">
        <v>127.88</v>
      </c>
    </row>
    <row r="56" spans="1:27">
      <c r="A56" s="35">
        <v>53</v>
      </c>
      <c r="B56" s="36" t="str">
        <f>[1]苏州工业园区工业企业技术改造经济效益表!B56</f>
        <v>欧文斯科宁金属技术（苏州）有限公司</v>
      </c>
      <c r="C56" s="36" t="str">
        <f>[1]苏州工业园区工业企业技术改造经济效益表!C56</f>
        <v>91320594783360562G</v>
      </c>
      <c r="D56" s="35">
        <f>[1]经济效益!N56</f>
        <v>67</v>
      </c>
      <c r="E56" s="35">
        <f>[1]智能化效益!R56</f>
        <v>83</v>
      </c>
      <c r="F56" s="35">
        <f>IF([1]综合素质认定!O56&gt;10,10,[1]综合素质认定!O56)</f>
        <v>0</v>
      </c>
      <c r="G56" s="35">
        <v>0</v>
      </c>
      <c r="H56" s="35">
        <v>0</v>
      </c>
      <c r="I56" s="35">
        <v>0</v>
      </c>
      <c r="J56" s="37">
        <f t="shared" si="0"/>
        <v>63.5</v>
      </c>
      <c r="K56" s="35" t="str">
        <f>IF(J56&lt;[1]奖补比例!$D$2,"D",IF(J56&lt;[1]奖补比例!$C$2,"C",IF(J56&lt;[1]奖补比例!$B$2,"B","A")))</f>
        <v>B</v>
      </c>
      <c r="L56" s="36">
        <f>[1]苏州工业园区工业企业技术改造经济效益表!AJ56</f>
        <v>1410.03</v>
      </c>
      <c r="M56" s="35">
        <f>[1]苏州工业园区工业企业技术改造经济效益表!AM56</f>
        <v>0</v>
      </c>
      <c r="N56" s="35">
        <f>IF([1]苏州工业园区工业企业技术改造经济效益表!AN56&gt;=0.7,[1]苏州工业园区工业企业技术改造经济效益表!AM56,0)</f>
        <v>0</v>
      </c>
      <c r="O56" s="44">
        <f>IF(IF(K56="A",[1]苏州工业园区工业企业技术改造经济效益表!AJ56*[1]奖补比例!$B$3+N56*[1]奖补比例!$B$5,IF(K56="B",[1]苏州工业园区工业企业技术改造经济效益表!AJ56*[1]奖补比例!$C$3+N56*[1]奖补比例!$C$5,IF(K56="C",[1]苏州工业园区工业企业技术改造经济效益表!AJ56*[1]奖补比例!$D$3+N56*[1]奖补比例!$D$5,[1]苏州工业园区工业企业技术改造经济效益表!AJ56*[1]奖补比例!$E$3+N56*[1]奖补比例!$E$5)))*[1]奖补比例!$G$2&gt;1000,1000,IF(K56="A",[1]苏州工业园区工业企业技术改造经济效益表!AJ56*[1]奖补比例!$B$3+N56*[1]奖补比例!$B$5,IF(K56="B",[1]苏州工业园区工业企业技术改造经济效益表!AJ56*[1]奖补比例!$C$3+N56*[1]奖补比例!$C$5,IF(K56="C",[1]苏州工业园区工业企业技术改造经济效益表!AJ56*[1]奖补比例!$D$3+N56*[1]奖补比例!$D$5,[1]苏州工业园区工业企业技术改造经济效益表!AJ56*[1]奖补比例!$E$3+N56*[1]奖补比例!$E$5)))*[1]奖补比例!$G$2)</f>
        <v>89.8153013232</v>
      </c>
      <c r="P56" s="45">
        <v>0</v>
      </c>
      <c r="Q56" s="45">
        <v>0</v>
      </c>
      <c r="R56" s="45">
        <v>0</v>
      </c>
      <c r="S56" s="45">
        <f>[1]【扣减】人工智能奖补!F55</f>
        <v>0</v>
      </c>
      <c r="T56" s="45">
        <v>0</v>
      </c>
      <c r="U56" s="45">
        <f>[1]【扣减】投促委!F55</f>
        <v>0</v>
      </c>
      <c r="V56" s="55">
        <v>89.8153013232</v>
      </c>
      <c r="W56" s="53">
        <f t="shared" si="1"/>
        <v>89.82</v>
      </c>
      <c r="X56" s="54">
        <f t="shared" si="3"/>
        <v>0.06369744</v>
      </c>
      <c r="Y56" s="60" t="str">
        <f>IF([1]项目纳统比对表!D56="否","未纳统",IF([1]项目纳统比对表!F56="否","不足500万元",""))</f>
        <v/>
      </c>
      <c r="Z56" s="60"/>
      <c r="AA56" s="24">
        <v>89.82</v>
      </c>
    </row>
    <row r="57" spans="1:27">
      <c r="A57" s="35">
        <v>54</v>
      </c>
      <c r="B57" s="36" t="str">
        <f>[1]苏州工业园区工业企业技术改造经济效益表!B57</f>
        <v>帕玛斯韦奇航空部件（苏州）有限公司</v>
      </c>
      <c r="C57" s="36" t="str">
        <f>[1]苏州工业园区工业企业技术改造经济效益表!C57</f>
        <v>91320594565323798R</v>
      </c>
      <c r="D57" s="35">
        <f>[1]经济效益!N57</f>
        <v>42</v>
      </c>
      <c r="E57" s="37">
        <f>[1]智能化效益!R57</f>
        <v>91.9329</v>
      </c>
      <c r="F57" s="35">
        <f>IF([1]综合素质认定!O57&gt;10,10,[1]综合素质认定!O57)</f>
        <v>1</v>
      </c>
      <c r="G57" s="35">
        <v>0</v>
      </c>
      <c r="H57" s="35">
        <v>0</v>
      </c>
      <c r="I57" s="35">
        <v>0</v>
      </c>
      <c r="J57" s="37">
        <f t="shared" si="0"/>
        <v>48.78658</v>
      </c>
      <c r="K57" s="35" t="str">
        <f>IF(J57&lt;[1]奖补比例!$D$2,"D",IF(J57&lt;[1]奖补比例!$C$2,"C",IF(J57&lt;[1]奖补比例!$B$2,"B","A")))</f>
        <v>D</v>
      </c>
      <c r="L57" s="36">
        <f>[1]苏州工业园区工业企业技术改造经济效益表!AJ57</f>
        <v>1257.23</v>
      </c>
      <c r="M57" s="37">
        <f>[1]苏州工业园区工业企业技术改造经济效益表!AM57</f>
        <v>17.8</v>
      </c>
      <c r="N57" s="35">
        <f>IF([1]苏州工业园区工业企业技术改造经济效益表!AN57&gt;=0.7,[1]苏州工业园区工业企业技术改造经济效益表!AM57,0)</f>
        <v>0</v>
      </c>
      <c r="O57" s="44">
        <f>IF(IF(K57="A",[1]苏州工业园区工业企业技术改造经济效益表!AJ57*[1]奖补比例!$B$3+N57*[1]奖补比例!$B$5,IF(K57="B",[1]苏州工业园区工业企业技术改造经济效益表!AJ57*[1]奖补比例!$C$3+N57*[1]奖补比例!$C$5,IF(K57="C",[1]苏州工业园区工业企业技术改造经济效益表!AJ57*[1]奖补比例!$D$3+N57*[1]奖补比例!$D$5,[1]苏州工业园区工业企业技术改造经济效益表!AJ57*[1]奖补比例!$E$3+N57*[1]奖补比例!$E$5)))*[1]奖补比例!$G$2&gt;1000,1000,IF(K57="A",[1]苏州工业园区工业企业技术改造经济效益表!AJ57*[1]奖补比例!$B$3+N57*[1]奖补比例!$B$5,IF(K57="B",[1]苏州工业园区工业企业技术改造经济效益表!AJ57*[1]奖补比例!$C$3+N57*[1]奖补比例!$C$5,IF(K57="C",[1]苏州工业园区工业企业技术改造经济效益表!AJ57*[1]奖补比例!$D$3+N57*[1]奖补比例!$D$5,[1]苏州工业园区工业企业技术改造经济效益表!AJ57*[1]奖补比例!$E$3+N57*[1]奖补比例!$E$5)))*[1]奖补比例!$G$2)</f>
        <v>30.0308746842</v>
      </c>
      <c r="P57" s="45">
        <v>0</v>
      </c>
      <c r="Q57" s="45">
        <v>0</v>
      </c>
      <c r="R57" s="45">
        <v>0</v>
      </c>
      <c r="S57" s="45">
        <f>[1]【扣减】人工智能奖补!F56</f>
        <v>0</v>
      </c>
      <c r="T57" s="45">
        <v>0</v>
      </c>
      <c r="U57" s="45">
        <f>[1]【扣减】投促委!F56</f>
        <v>0</v>
      </c>
      <c r="V57" s="55">
        <v>30.0308746842</v>
      </c>
      <c r="W57" s="53">
        <f t="shared" si="1"/>
        <v>30.03</v>
      </c>
      <c r="X57" s="54">
        <f t="shared" si="3"/>
        <v>0.02388654</v>
      </c>
      <c r="Y57" s="60" t="str">
        <f>IF([1]项目纳统比对表!D57="否","未纳统",IF([1]项目纳统比对表!F57="否","不足500万元",""))</f>
        <v/>
      </c>
      <c r="Z57" s="60"/>
      <c r="AA57" s="24">
        <v>30.03</v>
      </c>
    </row>
    <row r="58" spans="1:27">
      <c r="A58" s="35">
        <v>55</v>
      </c>
      <c r="B58" s="36" t="str">
        <f>[1]苏州工业园区工业企业技术改造经济效益表!B58</f>
        <v>沛嘉医疗科技（苏州）有限公司</v>
      </c>
      <c r="C58" s="36" t="str">
        <f>[1]苏州工业园区工业企业技术改造经济效益表!C58</f>
        <v>91320594061881876J</v>
      </c>
      <c r="D58" s="35">
        <f>[1]经济效益!N58</f>
        <v>45</v>
      </c>
      <c r="E58" s="35">
        <f>[1]智能化效益!R58</f>
        <v>74.62</v>
      </c>
      <c r="F58" s="35">
        <f>IF([1]综合素质认定!O58&gt;10,10,[1]综合素质认定!O58)</f>
        <v>0</v>
      </c>
      <c r="G58" s="35">
        <v>0</v>
      </c>
      <c r="H58" s="35">
        <v>0</v>
      </c>
      <c r="I58" s="35">
        <v>0</v>
      </c>
      <c r="J58" s="37">
        <f t="shared" si="0"/>
        <v>46.424</v>
      </c>
      <c r="K58" s="35" t="str">
        <f>IF(J58&lt;[1]奖补比例!$D$2,"D",IF(J58&lt;[1]奖补比例!$C$2,"C",IF(J58&lt;[1]奖补比例!$B$2,"B","A")))</f>
        <v>D</v>
      </c>
      <c r="L58" s="36">
        <f>[1]苏州工业园区工业企业技术改造经济效益表!AJ58</f>
        <v>734.5216096726</v>
      </c>
      <c r="M58" s="37">
        <f>[1]苏州工业园区工业企业技术改造经济效益表!AM58</f>
        <v>5.895</v>
      </c>
      <c r="N58" s="35">
        <f>IF([1]苏州工业园区工业企业技术改造经济效益表!AN58&gt;=0.7,[1]苏州工业园区工业企业技术改造经济效益表!AM58,0)</f>
        <v>0</v>
      </c>
      <c r="O58" s="44">
        <f>IF(IF(K58="A",[1]苏州工业园区工业企业技术改造经济效益表!AJ58*[1]奖补比例!$B$3+N58*[1]奖补比例!$B$5,IF(K58="B",[1]苏州工业园区工业企业技术改造经济效益表!AJ58*[1]奖补比例!$C$3+N58*[1]奖补比例!$C$5,IF(K58="C",[1]苏州工业园区工业企业技术改造经济效益表!AJ58*[1]奖补比例!$D$3+N58*[1]奖补比例!$D$5,[1]苏州工业园区工业企业技术改造经济效益表!AJ58*[1]奖补比例!$E$3+N58*[1]奖补比例!$E$5)))*[1]奖补比例!$G$2&gt;1000,1000,IF(K58="A",[1]苏州工业园区工业企业技术改造经济效益表!AJ58*[1]奖补比例!$B$3+N58*[1]奖补比例!$B$5,IF(K58="B",[1]苏州工业园区工业企业技术改造经济效益表!AJ58*[1]奖补比例!$C$3+N58*[1]奖补比例!$C$5,IF(K58="C",[1]苏州工业园区工业企业技术改造经济效益表!AJ58*[1]奖补比例!$D$3+N58*[1]奖补比例!$D$5,[1]苏州工业园区工业企业技术改造经济效益表!AJ58*[1]奖补比例!$E$3+N58*[1]奖补比例!$E$5)))*[1]奖补比例!$G$2)</f>
        <v>17.5451798103089</v>
      </c>
      <c r="P58" s="45">
        <v>0</v>
      </c>
      <c r="Q58" s="45">
        <v>0</v>
      </c>
      <c r="R58" s="45">
        <v>0</v>
      </c>
      <c r="S58" s="45">
        <f>[1]【扣减】人工智能奖补!F57</f>
        <v>0</v>
      </c>
      <c r="T58" s="45">
        <v>0</v>
      </c>
      <c r="U58" s="45">
        <f>[1]【扣减】投促委!F57</f>
        <v>0</v>
      </c>
      <c r="V58" s="55">
        <v>17.5451798103089</v>
      </c>
      <c r="W58" s="53">
        <f t="shared" si="1"/>
        <v>17.55</v>
      </c>
      <c r="X58" s="54">
        <f t="shared" si="3"/>
        <v>0.02388654</v>
      </c>
      <c r="Y58" s="60" t="str">
        <f>IF([1]项目纳统比对表!D58="否","未纳统",IF([1]项目纳统比对表!F58="否","不足500万元",""))</f>
        <v/>
      </c>
      <c r="Z58" s="60"/>
      <c r="AA58" s="24">
        <v>17.55</v>
      </c>
    </row>
    <row r="59" spans="1:27">
      <c r="A59" s="35">
        <v>56</v>
      </c>
      <c r="B59" s="36" t="str">
        <f>[1]苏州工业园区工业企业技术改造经济效益表!B59</f>
        <v>普美航空制造（苏州）有限公司</v>
      </c>
      <c r="C59" s="36" t="str">
        <f>[1]苏州工业园区工业企业技术改造经济效益表!C59</f>
        <v>913205947589578775</v>
      </c>
      <c r="D59" s="35">
        <f>[1]经济效益!N59</f>
        <v>42</v>
      </c>
      <c r="E59" s="35">
        <f>[1]智能化效益!R59</f>
        <v>90</v>
      </c>
      <c r="F59" s="35">
        <f>IF([1]综合素质认定!O59&gt;10,10,[1]综合素质认定!O59)</f>
        <v>1</v>
      </c>
      <c r="G59" s="35">
        <v>0</v>
      </c>
      <c r="H59" s="35">
        <v>0</v>
      </c>
      <c r="I59" s="35">
        <v>0</v>
      </c>
      <c r="J59" s="37">
        <f t="shared" si="0"/>
        <v>48.4</v>
      </c>
      <c r="K59" s="35" t="str">
        <f>IF(J59&lt;[1]奖补比例!$D$2,"D",IF(J59&lt;[1]奖补比例!$C$2,"C",IF(J59&lt;[1]奖补比例!$B$2,"B","A")))</f>
        <v>D</v>
      </c>
      <c r="L59" s="36">
        <f>[1]苏州工业园区工业企业技术改造经济效益表!AJ59</f>
        <v>1236.18</v>
      </c>
      <c r="M59" s="35">
        <f>[1]苏州工业园区工业企业技术改造经济效益表!AM59</f>
        <v>0</v>
      </c>
      <c r="N59" s="35">
        <f>IF([1]苏州工业园区工业企业技术改造经济效益表!AN59&gt;=0.7,[1]苏州工业园区工业企业技术改造经济效益表!AM59,0)</f>
        <v>0</v>
      </c>
      <c r="O59" s="44">
        <f>IF(IF(K59="A",[1]苏州工业园区工业企业技术改造经济效益表!AJ59*[1]奖补比例!$B$3+N59*[1]奖补比例!$B$5,IF(K59="B",[1]苏州工业园区工业企业技术改造经济效益表!AJ59*[1]奖补比例!$C$3+N59*[1]奖补比例!$C$5,IF(K59="C",[1]苏州工业园区工业企业技术改造经济效益表!AJ59*[1]奖补比例!$D$3+N59*[1]奖补比例!$D$5,[1]苏州工业园区工业企业技术改造经济效益表!AJ59*[1]奖补比例!$E$3+N59*[1]奖补比例!$E$5)))*[1]奖补比例!$G$2&gt;1000,1000,IF(K59="A",[1]苏州工业园区工业企业技术改造经济效益表!AJ59*[1]奖补比例!$B$3+N59*[1]奖补比例!$B$5,IF(K59="B",[1]苏州工业园区工业企业技术改造经济效益表!AJ59*[1]奖补比例!$C$3+N59*[1]奖补比例!$C$5,IF(K59="C",[1]苏州工业园区工业企业技术改造经济效益表!AJ59*[1]奖补比例!$D$3+N59*[1]奖补比例!$D$5,[1]苏州工业园区工业企业技术改造经济效益表!AJ59*[1]奖补比例!$E$3+N59*[1]奖补比例!$E$5)))*[1]奖补比例!$G$2)</f>
        <v>29.5280630172</v>
      </c>
      <c r="P59" s="45">
        <f>VLOOKUP(B59,[1]【扣减】省技改综合奖补!$C$2:$E$59,3,0)/10000</f>
        <v>17</v>
      </c>
      <c r="Q59" s="45">
        <v>0</v>
      </c>
      <c r="R59" s="45">
        <v>0</v>
      </c>
      <c r="S59" s="45">
        <f>[1]【扣减】人工智能奖补!F58</f>
        <v>0</v>
      </c>
      <c r="T59" s="45">
        <v>0</v>
      </c>
      <c r="U59" s="45">
        <f>[1]【扣减】投促委!F58</f>
        <v>0</v>
      </c>
      <c r="V59" s="55">
        <v>12.5280630172</v>
      </c>
      <c r="W59" s="53">
        <f t="shared" si="1"/>
        <v>12.53</v>
      </c>
      <c r="X59" s="54">
        <f t="shared" si="3"/>
        <v>0.02388654</v>
      </c>
      <c r="Y59" s="60" t="str">
        <f>IF([1]项目纳统比对表!D59="否","未纳统",IF([1]项目纳统比对表!F59="否","不足500万元",""))</f>
        <v/>
      </c>
      <c r="Z59" s="60"/>
      <c r="AA59" s="24">
        <v>12.53</v>
      </c>
    </row>
    <row r="60" spans="1:27">
      <c r="A60" s="35">
        <v>57</v>
      </c>
      <c r="B60" s="36" t="str">
        <f>[1]苏州工业园区工业企业技术改造经济效益表!B60</f>
        <v>颀中科技（苏州）有限公司</v>
      </c>
      <c r="C60" s="36" t="str">
        <f>[1]苏州工业园区工业企业技术改造经济效益表!C60</f>
        <v>91320594762849748G</v>
      </c>
      <c r="D60" s="37">
        <f>[1]经济效益!N60</f>
        <v>73.7687642935529</v>
      </c>
      <c r="E60" s="35">
        <f>[1]智能化效益!R60</f>
        <v>85</v>
      </c>
      <c r="F60" s="35">
        <f>IF([1]综合素质认定!O60&gt;10,10,[1]综合素质认定!O60)</f>
        <v>9</v>
      </c>
      <c r="G60" s="35">
        <v>0</v>
      </c>
      <c r="H60" s="35">
        <v>0</v>
      </c>
      <c r="I60" s="35">
        <v>0</v>
      </c>
      <c r="J60" s="37">
        <f t="shared" si="0"/>
        <v>77.638135005487</v>
      </c>
      <c r="K60" s="35" t="str">
        <f>IF(J60&lt;[1]奖补比例!$D$2,"D",IF(J60&lt;[1]奖补比例!$C$2,"C",IF(J60&lt;[1]奖补比例!$B$2,"B","A")))</f>
        <v>B</v>
      </c>
      <c r="L60" s="36">
        <f>[1]苏州工业园区工业企业技术改造经济效益表!AJ60</f>
        <v>58892.15</v>
      </c>
      <c r="M60" s="35">
        <f>[1]苏州工业园区工业企业技术改造经济效益表!AM60</f>
        <v>0</v>
      </c>
      <c r="N60" s="35">
        <f>IF([1]苏州工业园区工业企业技术改造经济效益表!AN60&gt;=0.7,[1]苏州工业园区工业企业技术改造经济效益表!AM60,0)</f>
        <v>0</v>
      </c>
      <c r="O60" s="46">
        <f>IF(IF(K60="A",[1]苏州工业园区工业企业技术改造经济效益表!AJ60*[1]奖补比例!$B$3+N60*[1]奖补比例!$B$5,IF(K60="B",[1]苏州工业园区工业企业技术改造经济效益表!AJ60*[1]奖补比例!$C$3+N60*[1]奖补比例!$C$5,IF(K60="C",[1]苏州工业园区工业企业技术改造经济效益表!AJ60*[1]奖补比例!$D$3+N60*[1]奖补比例!$D$5,[1]苏州工业园区工业企业技术改造经济效益表!AJ60*[1]奖补比例!$E$3+N60*[1]奖补比例!$E$5)))*[1]奖补比例!$G$2&gt;1000,1000,IF(K60="A",[1]苏州工业园区工业企业技术改造经济效益表!AJ60*[1]奖补比例!$B$3+N60*[1]奖补比例!$B$5,IF(K60="B",[1]苏州工业园区工业企业技术改造经济效益表!AJ60*[1]奖补比例!$C$3+N60*[1]奖补比例!$C$5,IF(K60="C",[1]苏州工业园区工业企业技术改造经济效益表!AJ60*[1]奖补比例!$D$3+N60*[1]奖补比例!$D$5,[1]苏州工业园区工业企业技术改造经济效益表!AJ60*[1]奖补比例!$E$3+N60*[1]奖补比例!$E$5)))*[1]奖补比例!$G$2)</f>
        <v>1000</v>
      </c>
      <c r="P60" s="45">
        <f>VLOOKUP(B60,[1]【扣减】省技改综合奖补!$C$2:$E$59,3,0)/10000</f>
        <v>168</v>
      </c>
      <c r="Q60" s="45">
        <v>0</v>
      </c>
      <c r="R60" s="45">
        <v>0</v>
      </c>
      <c r="S60" s="45">
        <f>[1]【扣减】人工智能奖补!F59</f>
        <v>0</v>
      </c>
      <c r="T60" s="45">
        <v>0</v>
      </c>
      <c r="U60" s="45">
        <f>[1]【扣减】投促委!F59</f>
        <v>0</v>
      </c>
      <c r="V60" s="52">
        <v>832</v>
      </c>
      <c r="W60" s="53">
        <f t="shared" si="1"/>
        <v>832</v>
      </c>
      <c r="X60" s="54">
        <f t="shared" si="3"/>
        <v>0.0169801917573055</v>
      </c>
      <c r="Y60" s="60" t="str">
        <f>IF([1]项目纳统比对表!D60="否","未纳统",IF([1]项目纳统比对表!F60="否","不足500万元",""))</f>
        <v/>
      </c>
      <c r="Z60" s="60"/>
      <c r="AA60" s="24">
        <v>832</v>
      </c>
    </row>
    <row r="61" spans="1:27">
      <c r="A61" s="35">
        <v>58</v>
      </c>
      <c r="B61" s="36" t="str">
        <f>[1]苏州工业园区工业企业技术改造经济效益表!B61</f>
        <v>乔治费歇尔金属成型科技（苏州）有限公司</v>
      </c>
      <c r="C61" s="36" t="str">
        <f>[1]苏州工业园区工业企业技术改造经济效益表!C61</f>
        <v>913205947596616800</v>
      </c>
      <c r="D61" s="37">
        <f>[1]经济效益!N61</f>
        <v>50.4479462041491</v>
      </c>
      <c r="E61" s="37">
        <f>[1]智能化效益!R61</f>
        <v>89.7435</v>
      </c>
      <c r="F61" s="35">
        <f>IF([1]综合素质认定!O61&gt;10,10,[1]综合素质认定!O61)</f>
        <v>6</v>
      </c>
      <c r="G61" s="35">
        <v>0</v>
      </c>
      <c r="H61" s="35">
        <v>0</v>
      </c>
      <c r="I61" s="35">
        <v>0</v>
      </c>
      <c r="J61" s="37">
        <f t="shared" si="0"/>
        <v>59.2622623429044</v>
      </c>
      <c r="K61" s="35" t="str">
        <f>IF(J61&lt;[1]奖补比例!$D$2,"D",IF(J61&lt;[1]奖补比例!$C$2,"C",IF(J61&lt;[1]奖补比例!$B$2,"B","A")))</f>
        <v>C</v>
      </c>
      <c r="L61" s="36">
        <f>[1]苏州工业园区工业企业技术改造经济效益表!AJ61</f>
        <v>1660.144213</v>
      </c>
      <c r="M61" s="37">
        <f>[1]苏州工业园区工业企业技术改造经济效益表!AM61</f>
        <v>16.02566</v>
      </c>
      <c r="N61" s="35">
        <f>IF([1]苏州工业园区工业企业技术改造经济效益表!AN61&gt;=0.7,[1]苏州工业园区工业企业技术改造经济效益表!AM61,0)</f>
        <v>0</v>
      </c>
      <c r="O61" s="44">
        <f>IF(IF(K61="A",[1]苏州工业园区工业企业技术改造经济效益表!AJ61*[1]奖补比例!$B$3+N61*[1]奖补比例!$B$5,IF(K61="B",[1]苏州工业园区工业企业技术改造经济效益表!AJ61*[1]奖补比例!$C$3+N61*[1]奖补比例!$C$5,IF(K61="C",[1]苏州工业园区工业企业技术改造经济效益表!AJ61*[1]奖补比例!$D$3+N61*[1]奖补比例!$D$5,[1]苏州工业园区工业企业技术改造经济效益表!AJ61*[1]奖补比例!$E$3+N61*[1]奖补比例!$E$5)))*[1]奖补比例!$G$2&gt;1000,1000,IF(K61="A",[1]苏州工业园区工业企业技术改造经济效益表!AJ61*[1]奖补比例!$B$3+N61*[1]奖补比例!$B$5,IF(K61="B",[1]苏州工业园区工业企业技术改造经济效益表!AJ61*[1]奖补比例!$C$3+N61*[1]奖补比例!$C$5,IF(K61="C",[1]苏州工业园区工业企业技术改造经济效益表!AJ61*[1]奖补比例!$D$3+N61*[1]奖补比例!$D$5,[1]苏州工业园区工业企业技术改造经济效益表!AJ61*[1]奖补比例!$E$3+N61*[1]奖补比例!$E$5)))*[1]奖补比例!$G$2)</f>
        <v>66.0918352493217</v>
      </c>
      <c r="P61" s="45">
        <f>VLOOKUP(B61,[1]【扣减】省技改综合奖补!$C$2:$E$59,3,0)/10000</f>
        <v>15</v>
      </c>
      <c r="Q61" s="45">
        <v>0</v>
      </c>
      <c r="R61" s="45">
        <f>VLOOKUP(B61,[1]【扣减】节能改造项目奖补!$B$2:$C$23,2,0)</f>
        <v>15</v>
      </c>
      <c r="S61" s="56">
        <f>[1]【扣减】人工智能奖补!F60</f>
        <v>102.2</v>
      </c>
      <c r="T61" s="45">
        <v>0</v>
      </c>
      <c r="U61" s="45">
        <f>[1]【扣减】投促委!F60</f>
        <v>0</v>
      </c>
      <c r="V61" s="52">
        <v>0</v>
      </c>
      <c r="W61" s="53">
        <f t="shared" si="1"/>
        <v>0</v>
      </c>
      <c r="X61" s="54">
        <f t="shared" si="3"/>
        <v>0.0398109</v>
      </c>
      <c r="Y61" s="60" t="str">
        <f>IF([1]项目纳统比对表!D61="否","未纳统",IF([1]项目纳统比对表!F61="否","不足500万元",""))</f>
        <v/>
      </c>
      <c r="Z61" s="60"/>
      <c r="AA61" s="24">
        <v>0</v>
      </c>
    </row>
    <row r="62" spans="1:27">
      <c r="A62" s="35">
        <v>59</v>
      </c>
      <c r="B62" s="36" t="str">
        <f>[1]苏州工业园区工业企业技术改造经济效益表!B62</f>
        <v>青山汽车紧固件（苏州）有限公司</v>
      </c>
      <c r="C62" s="36" t="str">
        <f>[1]苏州工业园区工业企业技术改造经济效益表!C62</f>
        <v>913205947641645314</v>
      </c>
      <c r="D62" s="35">
        <f>[1]经济效益!N62</f>
        <v>66</v>
      </c>
      <c r="E62" s="37">
        <f>[1]智能化效益!R62</f>
        <v>69.954</v>
      </c>
      <c r="F62" s="35">
        <f>IF([1]综合素质认定!O62&gt;10,10,[1]综合素质认定!O62)</f>
        <v>0</v>
      </c>
      <c r="G62" s="35">
        <v>0</v>
      </c>
      <c r="H62" s="35">
        <v>0</v>
      </c>
      <c r="I62" s="35">
        <v>0</v>
      </c>
      <c r="J62" s="37">
        <f t="shared" si="0"/>
        <v>60.1908</v>
      </c>
      <c r="K62" s="35" t="str">
        <f>IF(J62&lt;[1]奖补比例!$D$2,"D",IF(J62&lt;[1]奖补比例!$C$2,"C",IF(J62&lt;[1]奖补比例!$B$2,"B","A")))</f>
        <v>B</v>
      </c>
      <c r="L62" s="36">
        <f>[1]苏州工业园区工业企业技术改造经济效益表!AJ62</f>
        <v>4163</v>
      </c>
      <c r="M62" s="35">
        <f>[1]苏州工业园区工业企业技术改造经济效益表!AM62</f>
        <v>84.42</v>
      </c>
      <c r="N62" s="35">
        <f>IF([1]苏州工业园区工业企业技术改造经济效益表!AN62&gt;=0.7,[1]苏州工业园区工业企业技术改造经济效益表!AM62,0)</f>
        <v>0</v>
      </c>
      <c r="O62" s="44">
        <f>IF(IF(K62="A",[1]苏州工业园区工业企业技术改造经济效益表!AJ62*[1]奖补比例!$B$3+N62*[1]奖补比例!$B$5,IF(K62="B",[1]苏州工业园区工业企业技术改造经济效益表!AJ62*[1]奖补比例!$C$3+N62*[1]奖补比例!$C$5,IF(K62="C",[1]苏州工业园区工业企业技术改造经济效益表!AJ62*[1]奖补比例!$D$3+N62*[1]奖补比例!$D$5,[1]苏州工业园区工业企业技术改造经济效益表!AJ62*[1]奖补比例!$E$3+N62*[1]奖补比例!$E$5)))*[1]奖补比例!$G$2&gt;1000,1000,IF(K62="A",[1]苏州工业园区工业企业技术改造经济效益表!AJ62*[1]奖补比例!$B$3+N62*[1]奖补比例!$B$5,IF(K62="B",[1]苏州工业园区工业企业技术改造经济效益表!AJ62*[1]奖补比例!$C$3+N62*[1]奖补比例!$C$5,IF(K62="C",[1]苏州工业园区工业企业技术改造经济效益表!AJ62*[1]奖补比例!$D$3+N62*[1]奖补比例!$D$5,[1]苏州工业园区工业企业技术改造经济效益表!AJ62*[1]奖补比例!$E$3+N62*[1]奖补比例!$E$5)))*[1]奖补比例!$G$2)</f>
        <v>265.17244272</v>
      </c>
      <c r="P62" s="45">
        <f>VLOOKUP(B62,[1]【扣减】省技改综合奖补!$C$2:$E$59,3,0)/10000</f>
        <v>19</v>
      </c>
      <c r="Q62" s="45">
        <v>0</v>
      </c>
      <c r="R62" s="45">
        <v>0</v>
      </c>
      <c r="S62" s="45">
        <f>[1]【扣减】人工智能奖补!F61</f>
        <v>0</v>
      </c>
      <c r="T62" s="45">
        <v>0</v>
      </c>
      <c r="U62" s="45">
        <f>[1]【扣减】投促委!F61</f>
        <v>0</v>
      </c>
      <c r="V62" s="55">
        <v>246.17244272</v>
      </c>
      <c r="W62" s="53">
        <f t="shared" si="1"/>
        <v>246.17</v>
      </c>
      <c r="X62" s="54">
        <f t="shared" si="3"/>
        <v>0.06369744</v>
      </c>
      <c r="Y62" s="60" t="str">
        <f>IF([1]项目纳统比对表!D62="否","未纳统",IF([1]项目纳统比对表!F62="否","不足500万元",""))</f>
        <v>未纳统</v>
      </c>
      <c r="Z62" s="60"/>
      <c r="AA62" s="24">
        <v>246.17</v>
      </c>
    </row>
    <row r="63" spans="1:27">
      <c r="A63" s="35">
        <v>60</v>
      </c>
      <c r="B63" s="36" t="str">
        <f>[1]苏州工业园区工业企业技术改造经济效益表!B63</f>
        <v>日立安斯泰莫汽车系统(苏州)有限公司</v>
      </c>
      <c r="C63" s="36" t="str">
        <f>[1]苏州工业园区工业企业技术改造经济效益表!C63</f>
        <v>91320594742473181A</v>
      </c>
      <c r="D63" s="37">
        <f>[1]经济效益!N63</f>
        <v>75.4145020176729</v>
      </c>
      <c r="E63" s="37">
        <f>[1]智能化效益!R63</f>
        <v>81.481</v>
      </c>
      <c r="F63" s="35">
        <f>IF([1]综合素质认定!O63&gt;10,10,[1]综合素质认定!O63)</f>
        <v>0</v>
      </c>
      <c r="G63" s="35">
        <v>0</v>
      </c>
      <c r="H63" s="35">
        <v>0</v>
      </c>
      <c r="I63" s="35">
        <v>0</v>
      </c>
      <c r="J63" s="37">
        <f t="shared" si="0"/>
        <v>69.086351412371</v>
      </c>
      <c r="K63" s="35" t="str">
        <f>IF(J63&lt;[1]奖补比例!$D$2,"D",IF(J63&lt;[1]奖补比例!$C$2,"C",IF(J63&lt;[1]奖补比例!$B$2,"B","A")))</f>
        <v>B</v>
      </c>
      <c r="L63" s="36">
        <f>[1]苏州工业园区工业企业技术改造经济效益表!AJ63</f>
        <v>4399.15</v>
      </c>
      <c r="M63" s="35">
        <f>[1]苏州工业园区工业企业技术改造经济效益表!AM63</f>
        <v>48.41</v>
      </c>
      <c r="N63" s="35">
        <f>IF([1]苏州工业园区工业企业技术改造经济效益表!AN63&gt;=0.7,[1]苏州工业园区工业企业技术改造经济效益表!AM63,0)</f>
        <v>0</v>
      </c>
      <c r="O63" s="44">
        <f>IF(IF(K63="A",[1]苏州工业园区工业企业技术改造经济效益表!AJ63*[1]奖补比例!$B$3+N63*[1]奖补比例!$B$5,IF(K63="B",[1]苏州工业园区工业企业技术改造经济效益表!AJ63*[1]奖补比例!$C$3+N63*[1]奖补比例!$C$5,IF(K63="C",[1]苏州工业园区工业企业技术改造经济效益表!AJ63*[1]奖补比例!$D$3+N63*[1]奖补比例!$D$5,[1]苏州工业园区工业企业技术改造经济效益表!AJ63*[1]奖补比例!$E$3+N63*[1]奖补比例!$E$5)))*[1]奖补比例!$G$2&gt;1000,1000,IF(K63="A",[1]苏州工业园区工业企业技术改造经济效益表!AJ63*[1]奖补比例!$B$3+N63*[1]奖补比例!$B$5,IF(K63="B",[1]苏州工业园区工业企业技术改造经济效益表!AJ63*[1]奖补比例!$C$3+N63*[1]奖补比例!$C$5,IF(K63="C",[1]苏州工业园区工业企业技术改造经济效益表!AJ63*[1]奖补比例!$D$3+N63*[1]奖补比例!$D$5,[1]苏州工业园区工业企业技术改造经济效益表!AJ63*[1]奖补比例!$E$3+N63*[1]奖补比例!$E$5)))*[1]奖补比例!$G$2)</f>
        <v>280.214593176</v>
      </c>
      <c r="P63" s="45">
        <f>VLOOKUP(B63,[1]【扣减】省技改综合奖补!$C$2:$E$59,3,0)/10000</f>
        <v>89</v>
      </c>
      <c r="Q63" s="45">
        <v>0</v>
      </c>
      <c r="R63" s="45">
        <v>0</v>
      </c>
      <c r="S63" s="45">
        <f>[1]【扣减】人工智能奖补!F62</f>
        <v>0</v>
      </c>
      <c r="T63" s="45">
        <v>0</v>
      </c>
      <c r="U63" s="45">
        <f>[1]【扣减】投促委!F62</f>
        <v>0</v>
      </c>
      <c r="V63" s="55">
        <v>191.214593176</v>
      </c>
      <c r="W63" s="53">
        <f t="shared" si="1"/>
        <v>191.21</v>
      </c>
      <c r="X63" s="54">
        <f t="shared" si="3"/>
        <v>0.06369744</v>
      </c>
      <c r="Y63" s="60" t="str">
        <f>IF([1]项目纳统比对表!D63="否","未纳统",IF([1]项目纳统比对表!F63="否","不足500万元",""))</f>
        <v>未纳统</v>
      </c>
      <c r="Z63" s="60"/>
      <c r="AA63" s="24">
        <v>191.21</v>
      </c>
    </row>
    <row r="64" spans="1:27">
      <c r="A64" s="35">
        <v>61</v>
      </c>
      <c r="B64" s="36" t="str">
        <f>[1]苏州工业园区工业企业技术改造经济效益表!B64</f>
        <v>日立仪器（苏州）有限公司</v>
      </c>
      <c r="C64" s="36" t="str">
        <f>[1]苏州工业园区工业企业技术改造经济效益表!C64</f>
        <v>91320594608207536E</v>
      </c>
      <c r="D64" s="37">
        <f>[1]经济效益!N64</f>
        <v>45.2121009579826</v>
      </c>
      <c r="E64" s="35">
        <f>[1]智能化效益!R64</f>
        <v>68</v>
      </c>
      <c r="F64" s="35">
        <f>IF([1]综合素质认定!O64&gt;10,10,[1]综合素质认定!O64)</f>
        <v>1</v>
      </c>
      <c r="G64" s="35">
        <v>0</v>
      </c>
      <c r="H64" s="35">
        <v>0</v>
      </c>
      <c r="I64" s="35">
        <v>0</v>
      </c>
      <c r="J64" s="37">
        <f t="shared" si="0"/>
        <v>46.2484706705878</v>
      </c>
      <c r="K64" s="35" t="str">
        <f>IF(J64&lt;[1]奖补比例!$D$2,"D",IF(J64&lt;[1]奖补比例!$C$2,"C",IF(J64&lt;[1]奖补比例!$B$2,"B","A")))</f>
        <v>D</v>
      </c>
      <c r="L64" s="36">
        <f>[1]苏州工业园区工业企业技术改造经济效益表!AJ64</f>
        <v>598.8</v>
      </c>
      <c r="M64" s="37">
        <f>[1]苏州工业园区工业企业技术改造经济效益表!AM64</f>
        <v>13.4</v>
      </c>
      <c r="N64" s="35">
        <f>IF([1]苏州工业园区工业企业技术改造经济效益表!AN64&gt;=0.7,[1]苏州工业园区工业企业技术改造经济效益表!AM64,0)</f>
        <v>0</v>
      </c>
      <c r="O64" s="44">
        <f>IF(IF(K64="A",[1]苏州工业园区工业企业技术改造经济效益表!AJ64*[1]奖补比例!$B$3+N64*[1]奖补比例!$B$5,IF(K64="B",[1]苏州工业园区工业企业技术改造经济效益表!AJ64*[1]奖补比例!$C$3+N64*[1]奖补比例!$C$5,IF(K64="C",[1]苏州工业园区工业企业技术改造经济效益表!AJ64*[1]奖补比例!$D$3+N64*[1]奖补比例!$D$5,[1]苏州工业园区工业企业技术改造经济效益表!AJ64*[1]奖补比例!$E$3+N64*[1]奖补比例!$E$5)))*[1]奖补比例!$G$2&gt;1000,1000,IF(K64="A",[1]苏州工业园区工业企业技术改造经济效益表!AJ64*[1]奖补比例!$B$3+N64*[1]奖补比例!$B$5,IF(K64="B",[1]苏州工业园区工业企业技术改造经济效益表!AJ64*[1]奖补比例!$C$3+N64*[1]奖补比例!$C$5,IF(K64="C",[1]苏州工业园区工业企业技术改造经济效益表!AJ64*[1]奖补比例!$D$3+N64*[1]奖补比例!$D$5,[1]苏州工业园区工业企业技术改造经济效益表!AJ64*[1]奖补比例!$E$3+N64*[1]奖补比例!$E$5)))*[1]奖补比例!$G$2)</f>
        <v>14.303260152</v>
      </c>
      <c r="P64" s="45">
        <v>0</v>
      </c>
      <c r="Q64" s="45">
        <v>0</v>
      </c>
      <c r="R64" s="45">
        <v>0</v>
      </c>
      <c r="S64" s="45">
        <f>[1]【扣减】人工智能奖补!F63</f>
        <v>0</v>
      </c>
      <c r="T64" s="45">
        <v>0</v>
      </c>
      <c r="U64" s="45">
        <f>[1]【扣减】投促委!F63</f>
        <v>0</v>
      </c>
      <c r="V64" s="55">
        <v>14.303260152</v>
      </c>
      <c r="W64" s="53">
        <f t="shared" si="1"/>
        <v>14.3</v>
      </c>
      <c r="X64" s="54">
        <f t="shared" si="3"/>
        <v>0.02388654</v>
      </c>
      <c r="Y64" s="60" t="str">
        <f>IF([1]项目纳统比对表!D64="否","未纳统",IF([1]项目纳统比对表!F64="否","不足500万元",""))</f>
        <v>未纳统</v>
      </c>
      <c r="Z64" s="60"/>
      <c r="AA64" s="24">
        <v>14.3</v>
      </c>
    </row>
    <row r="65" spans="1:27">
      <c r="A65" s="35">
        <v>62</v>
      </c>
      <c r="B65" s="36" t="str">
        <f>[1]苏州工业园区工业企业技术改造经济效益表!B65</f>
        <v>儒拉玛特自动化技术（苏州）有限公司</v>
      </c>
      <c r="C65" s="36" t="str">
        <f>[1]苏州工业园区工业企业技术改造经济效益表!C65</f>
        <v>913205947132400989</v>
      </c>
      <c r="D65" s="37">
        <f>[1]经济效益!N65</f>
        <v>27.906174093542</v>
      </c>
      <c r="E65" s="35">
        <f>[1]智能化效益!R65</f>
        <v>70</v>
      </c>
      <c r="F65" s="35">
        <f>IF([1]综合素质认定!O65&gt;10,10,[1]综合素质认定!O65)</f>
        <v>2</v>
      </c>
      <c r="G65" s="35">
        <v>0</v>
      </c>
      <c r="H65" s="35">
        <v>0</v>
      </c>
      <c r="I65" s="35">
        <v>0</v>
      </c>
      <c r="J65" s="37">
        <f t="shared" si="0"/>
        <v>35.5343218654794</v>
      </c>
      <c r="K65" s="35" t="str">
        <f>IF(J65&lt;[1]奖补比例!$D$2,"D",IF(J65&lt;[1]奖补比例!$C$2,"C",IF(J65&lt;[1]奖补比例!$B$2,"B","A")))</f>
        <v>D</v>
      </c>
      <c r="L65" s="36">
        <f>[1]苏州工业园区工业企业技术改造经济效益表!AJ65</f>
        <v>209.66</v>
      </c>
      <c r="M65" s="35">
        <f>[1]苏州工业园区工业企业技术改造经济效益表!AM65</f>
        <v>0</v>
      </c>
      <c r="N65" s="35">
        <f>IF([1]苏州工业园区工业企业技术改造经济效益表!AN65&gt;=0.7,[1]苏州工业园区工业企业技术改造经济效益表!AM65,0)</f>
        <v>0</v>
      </c>
      <c r="O65" s="44">
        <f>IF(IF(K65="A",[1]苏州工业园区工业企业技术改造经济效益表!AJ65*[1]奖补比例!$B$3+N65*[1]奖补比例!$B$5,IF(K65="B",[1]苏州工业园区工业企业技术改造经济效益表!AJ65*[1]奖补比例!$C$3+N65*[1]奖补比例!$C$5,IF(K65="C",[1]苏州工业园区工业企业技术改造经济效益表!AJ65*[1]奖补比例!$D$3+N65*[1]奖补比例!$D$5,[1]苏州工业园区工业企业技术改造经济效益表!AJ65*[1]奖补比例!$E$3+N65*[1]奖补比例!$E$5)))*[1]奖补比例!$G$2&gt;1000,1000,IF(K65="A",[1]苏州工业园区工业企业技术改造经济效益表!AJ65*[1]奖补比例!$B$3+N65*[1]奖补比例!$B$5,IF(K65="B",[1]苏州工业园区工业企业技术改造经济效益表!AJ65*[1]奖补比例!$C$3+N65*[1]奖补比例!$C$5,IF(K65="C",[1]苏州工业园区工业企业技术改造经济效益表!AJ65*[1]奖补比例!$D$3+N65*[1]奖补比例!$D$5,[1]苏州工业园区工业企业技术改造经济效益表!AJ65*[1]奖补比例!$E$3+N65*[1]奖补比例!$E$5)))*[1]奖补比例!$G$2)</f>
        <v>5.0080519764</v>
      </c>
      <c r="P65" s="45">
        <v>0</v>
      </c>
      <c r="Q65" s="45">
        <v>0</v>
      </c>
      <c r="R65" s="45">
        <v>0</v>
      </c>
      <c r="S65" s="45">
        <f>[1]【扣减】人工智能奖补!F64</f>
        <v>0</v>
      </c>
      <c r="T65" s="45">
        <v>0</v>
      </c>
      <c r="U65" s="45">
        <f>[1]【扣减】投促委!F64</f>
        <v>0</v>
      </c>
      <c r="V65" s="55">
        <v>5.0080519764</v>
      </c>
      <c r="W65" s="53">
        <f t="shared" si="1"/>
        <v>5.01</v>
      </c>
      <c r="X65" s="54">
        <f t="shared" si="3"/>
        <v>0.02388654</v>
      </c>
      <c r="Y65" s="60" t="str">
        <f>IF([1]项目纳统比对表!D65="否","未纳统",IF([1]项目纳统比对表!F65="否","不足500万元",""))</f>
        <v/>
      </c>
      <c r="Z65" s="60"/>
      <c r="AA65" s="24">
        <v>5.01</v>
      </c>
    </row>
    <row r="66" spans="1:27">
      <c r="A66" s="35">
        <v>63</v>
      </c>
      <c r="B66" s="36" t="str">
        <f>[1]苏州工业园区工业企业技术改造经济效益表!B66</f>
        <v>赛峰飞机发动机（苏州）有限公司</v>
      </c>
      <c r="C66" s="36" t="str">
        <f>[1]苏州工业园区工业企业技术改造经济效益表!C66</f>
        <v>91320594783360781T</v>
      </c>
      <c r="D66" s="37">
        <f>[1]经济效益!N66</f>
        <v>54.6154239093679</v>
      </c>
      <c r="E66" s="35">
        <f>[1]智能化效益!R66</f>
        <v>92</v>
      </c>
      <c r="F66" s="35">
        <f>IF([1]综合素质认定!O66&gt;10,10,[1]综合素质认定!O66)</f>
        <v>1</v>
      </c>
      <c r="G66" s="35">
        <v>0</v>
      </c>
      <c r="H66" s="35">
        <v>0</v>
      </c>
      <c r="I66" s="35">
        <v>0</v>
      </c>
      <c r="J66" s="37">
        <f t="shared" si="0"/>
        <v>57.6307967365575</v>
      </c>
      <c r="K66" s="35" t="str">
        <f>IF(J66&lt;[1]奖补比例!$D$2,"D",IF(J66&lt;[1]奖补比例!$C$2,"C",IF(J66&lt;[1]奖补比例!$B$2,"B","A")))</f>
        <v>C</v>
      </c>
      <c r="L66" s="36">
        <f>[1]苏州工业园区工业企业技术改造经济效益表!AJ66</f>
        <v>5029.16</v>
      </c>
      <c r="M66" s="35">
        <f>[1]苏州工业园区工业企业技术改造经济效益表!AM66</f>
        <v>0</v>
      </c>
      <c r="N66" s="35">
        <f>IF([1]苏州工业园区工业企业技术改造经济效益表!AN66&gt;=0.7,[1]苏州工业园区工业企业技术改造经济效益表!AM66,0)</f>
        <v>0</v>
      </c>
      <c r="O66" s="44">
        <f>IF(IF(K66="A",[1]苏州工业园区工业企业技术改造经济效益表!AJ66*[1]奖补比例!$B$3+N66*[1]奖补比例!$B$5,IF(K66="B",[1]苏州工业园区工业企业技术改造经济效益表!AJ66*[1]奖补比例!$C$3+N66*[1]奖补比例!$C$5,IF(K66="C",[1]苏州工业园区工业企业技术改造经济效益表!AJ66*[1]奖补比例!$D$3+N66*[1]奖补比例!$D$5,[1]苏州工业园区工业企业技术改造经济效益表!AJ66*[1]奖补比例!$E$3+N66*[1]奖补比例!$E$5)))*[1]奖补比例!$G$2&gt;1000,1000,IF(K66="A",[1]苏州工业园区工业企业技术改造经济效益表!AJ66*[1]奖补比例!$B$3+N66*[1]奖补比例!$B$5,IF(K66="B",[1]苏州工业园区工业企业技术改造经济效益表!AJ66*[1]奖补比例!$C$3+N66*[1]奖补比例!$C$5,IF(K66="C",[1]苏州工业园区工业企业技术改造经济效益表!AJ66*[1]奖补比例!$D$3+N66*[1]奖补比例!$D$5,[1]苏州工业园区工业企业技术改造经济效益表!AJ66*[1]奖补比例!$E$3+N66*[1]奖补比例!$E$5)))*[1]奖补比例!$G$2)</f>
        <v>200.215385844</v>
      </c>
      <c r="P66" s="45">
        <f>VLOOKUP(B66,[1]【扣减】省技改综合奖补!$C$2:$E$59,3,0)/10000</f>
        <v>25</v>
      </c>
      <c r="Q66" s="45">
        <v>0</v>
      </c>
      <c r="R66" s="45">
        <v>0</v>
      </c>
      <c r="S66" s="45">
        <f>[1]【扣减】人工智能奖补!F65</f>
        <v>0</v>
      </c>
      <c r="T66" s="45">
        <v>0</v>
      </c>
      <c r="U66" s="45">
        <f>[1]【扣减】投促委!F65</f>
        <v>0</v>
      </c>
      <c r="V66" s="55">
        <v>175.215385844</v>
      </c>
      <c r="W66" s="53">
        <f t="shared" si="1"/>
        <v>175.22</v>
      </c>
      <c r="X66" s="54">
        <f t="shared" si="3"/>
        <v>0.0398109</v>
      </c>
      <c r="Y66" s="60" t="str">
        <f>IF([1]项目纳统比对表!D66="否","未纳统",IF([1]项目纳统比对表!F66="否","不足500万元",""))</f>
        <v>未纳统</v>
      </c>
      <c r="Z66" s="60"/>
      <c r="AA66" s="24">
        <v>175.22</v>
      </c>
    </row>
    <row r="67" spans="1:27">
      <c r="A67" s="35">
        <v>64</v>
      </c>
      <c r="B67" s="36" t="str">
        <f>[1]苏州工业园区工业企业技术改造经济效益表!B67</f>
        <v>赛峰起落架系统（苏州）有限公司</v>
      </c>
      <c r="C67" s="36" t="str">
        <f>[1]苏州工业园区工业企业技术改造经济效益表!C67</f>
        <v>913205947833604074</v>
      </c>
      <c r="D67" s="37">
        <f>[1]经济效益!N67</f>
        <v>42.4302139490696</v>
      </c>
      <c r="E67" s="35">
        <f>[1]智能化效益!R67</f>
        <v>90</v>
      </c>
      <c r="F67" s="35">
        <f>IF([1]综合素质认定!O67&gt;10,10,[1]综合素质认定!O67)</f>
        <v>1</v>
      </c>
      <c r="G67" s="35">
        <v>0</v>
      </c>
      <c r="H67" s="35">
        <v>0</v>
      </c>
      <c r="I67" s="35">
        <v>0</v>
      </c>
      <c r="J67" s="37">
        <f t="shared" si="0"/>
        <v>48.7011497643487</v>
      </c>
      <c r="K67" s="35" t="str">
        <f>IF(J67&lt;[1]奖补比例!$D$2,"D",IF(J67&lt;[1]奖补比例!$C$2,"C",IF(J67&lt;[1]奖补比例!$B$2,"B","A")))</f>
        <v>D</v>
      </c>
      <c r="L67" s="36">
        <f>[1]苏州工业园区工业企业技术改造经济效益表!AJ67</f>
        <v>1708.79</v>
      </c>
      <c r="M67" s="35">
        <f>[1]苏州工业园区工业企业技术改造经济效益表!AM67</f>
        <v>0</v>
      </c>
      <c r="N67" s="35">
        <f>IF([1]苏州工业园区工业企业技术改造经济效益表!AN67&gt;=0.7,[1]苏州工业园区工业企业技术改造经济效益表!AM67,0)</f>
        <v>0</v>
      </c>
      <c r="O67" s="44">
        <f>IF(IF(K67="A",[1]苏州工业园区工业企业技术改造经济效益表!AJ67*[1]奖补比例!$B$3+N67*[1]奖补比例!$B$5,IF(K67="B",[1]苏州工业园区工业企业技术改造经济效益表!AJ67*[1]奖补比例!$C$3+N67*[1]奖补比例!$C$5,IF(K67="C",[1]苏州工业园区工业企业技术改造经济效益表!AJ67*[1]奖补比例!$D$3+N67*[1]奖补比例!$D$5,[1]苏州工业园区工业企业技术改造经济效益表!AJ67*[1]奖补比例!$E$3+N67*[1]奖补比例!$E$5)))*[1]奖补比例!$G$2&gt;1000,1000,IF(K67="A",[1]苏州工业园区工业企业技术改造经济效益表!AJ67*[1]奖补比例!$B$3+N67*[1]奖补比例!$B$5,IF(K67="B",[1]苏州工业园区工业企业技术改造经济效益表!AJ67*[1]奖补比例!$C$3+N67*[1]奖补比例!$C$5,IF(K67="C",[1]苏州工业园区工业企业技术改造经济效益表!AJ67*[1]奖补比例!$D$3+N67*[1]奖补比例!$D$5,[1]苏州工业园区工业企业技术改造经济效益表!AJ67*[1]奖补比例!$E$3+N67*[1]奖补比例!$E$5)))*[1]奖补比例!$G$2)</f>
        <v>40.8170806866</v>
      </c>
      <c r="P67" s="45">
        <f>VLOOKUP(B67,[1]【扣减】省技改综合奖补!$C$2:$E$59,3,0)/10000</f>
        <v>20</v>
      </c>
      <c r="Q67" s="45">
        <v>0</v>
      </c>
      <c r="R67" s="45">
        <v>0</v>
      </c>
      <c r="S67" s="45">
        <f>[1]【扣减】人工智能奖补!F66</f>
        <v>0</v>
      </c>
      <c r="T67" s="45">
        <v>0</v>
      </c>
      <c r="U67" s="45">
        <f>[1]【扣减】投促委!F66</f>
        <v>0</v>
      </c>
      <c r="V67" s="55">
        <v>20.8170806866</v>
      </c>
      <c r="W67" s="53">
        <f t="shared" si="1"/>
        <v>20.82</v>
      </c>
      <c r="X67" s="54">
        <f t="shared" ref="X67:X98" si="4">O67/L67</f>
        <v>0.02388654</v>
      </c>
      <c r="Y67" s="60" t="str">
        <f>IF([1]项目纳统比对表!D67="否","未纳统",IF([1]项目纳统比对表!F67="否","不足500万元",""))</f>
        <v>未纳统</v>
      </c>
      <c r="Z67" s="60"/>
      <c r="AA67" s="24">
        <v>20.82</v>
      </c>
    </row>
    <row r="68" spans="1:27">
      <c r="A68" s="35">
        <v>65</v>
      </c>
      <c r="B68" s="36" t="str">
        <f>[1]苏州工业园区工业企业技术改造经济效益表!B68</f>
        <v>赛卡电子科技（苏州）有限公司</v>
      </c>
      <c r="C68" s="36" t="str">
        <f>[1]苏州工业园区工业企业技术改造经济效益表!C68</f>
        <v>91320594MA1T6QD44H</v>
      </c>
      <c r="D68" s="37">
        <f>[1]经济效益!N68</f>
        <v>77.6465598006351</v>
      </c>
      <c r="E68" s="37">
        <f>[1]智能化效益!R68</f>
        <v>79.032</v>
      </c>
      <c r="F68" s="35">
        <f>IF([1]综合素质认定!O68&gt;10,10,[1]综合素质认定!O68)</f>
        <v>0</v>
      </c>
      <c r="G68" s="35">
        <v>0</v>
      </c>
      <c r="H68" s="35">
        <v>0</v>
      </c>
      <c r="I68" s="35">
        <v>0</v>
      </c>
      <c r="J68" s="37">
        <f t="shared" ref="J68:J131" si="5">D68*$D$3+E68*$E$3+F68-G68-H68-I68</f>
        <v>70.1589918604446</v>
      </c>
      <c r="K68" s="35" t="str">
        <f>IF(J68&lt;[1]奖补比例!$D$2,"D",IF(J68&lt;[1]奖补比例!$C$2,"C",IF(J68&lt;[1]奖补比例!$B$2,"B","A")))</f>
        <v>B</v>
      </c>
      <c r="L68" s="36">
        <f>[1]苏州工业园区工业企业技术改造经济效益表!AJ68</f>
        <v>600.71</v>
      </c>
      <c r="M68" s="35">
        <f>[1]苏州工业园区工业企业技术改造经济效益表!AM68</f>
        <v>96.41</v>
      </c>
      <c r="N68" s="35">
        <f>IF([1]苏州工业园区工业企业技术改造经济效益表!AN68&gt;=0.7,[1]苏州工业园区工业企业技术改造经济效益表!AM68,0)</f>
        <v>0</v>
      </c>
      <c r="O68" s="44">
        <f>IF(IF(K68="A",[1]苏州工业园区工业企业技术改造经济效益表!AJ68*[1]奖补比例!$B$3+N68*[1]奖补比例!$B$5,IF(K68="B",[1]苏州工业园区工业企业技术改造经济效益表!AJ68*[1]奖补比例!$C$3+N68*[1]奖补比例!$C$5,IF(K68="C",[1]苏州工业园区工业企业技术改造经济效益表!AJ68*[1]奖补比例!$D$3+N68*[1]奖补比例!$D$5,[1]苏州工业园区工业企业技术改造经济效益表!AJ68*[1]奖补比例!$E$3+N68*[1]奖补比例!$E$5)))*[1]奖补比例!$G$2&gt;1000,1000,IF(K68="A",[1]苏州工业园区工业企业技术改造经济效益表!AJ68*[1]奖补比例!$B$3+N68*[1]奖补比例!$B$5,IF(K68="B",[1]苏州工业园区工业企业技术改造经济效益表!AJ68*[1]奖补比例!$C$3+N68*[1]奖补比例!$C$5,IF(K68="C",[1]苏州工业园区工业企业技术改造经济效益表!AJ68*[1]奖补比例!$D$3+N68*[1]奖补比例!$D$5,[1]苏州工业园区工业企业技术改造经济效益表!AJ68*[1]奖补比例!$E$3+N68*[1]奖补比例!$E$5)))*[1]奖补比例!$G$2)</f>
        <v>38.2636891824</v>
      </c>
      <c r="P68" s="45">
        <v>0</v>
      </c>
      <c r="Q68" s="45">
        <v>0</v>
      </c>
      <c r="R68" s="45">
        <v>0</v>
      </c>
      <c r="S68" s="45">
        <f>[1]【扣减】人工智能奖补!F67</f>
        <v>0</v>
      </c>
      <c r="T68" s="45">
        <v>0</v>
      </c>
      <c r="U68" s="45">
        <f>[1]【扣减】投促委!F67</f>
        <v>0</v>
      </c>
      <c r="V68" s="55">
        <v>38.2636891824</v>
      </c>
      <c r="W68" s="53">
        <f t="shared" ref="W68:W131" si="6">ROUND(V68,2)</f>
        <v>38.26</v>
      </c>
      <c r="X68" s="54">
        <f t="shared" si="4"/>
        <v>0.06369744</v>
      </c>
      <c r="Y68" s="60" t="str">
        <f>IF([1]项目纳统比对表!D68="否","未纳统",IF([1]项目纳统比对表!F68="否","不足500万元",""))</f>
        <v/>
      </c>
      <c r="Z68" s="60"/>
      <c r="AA68" s="24">
        <v>38.26</v>
      </c>
    </row>
    <row r="69" spans="1:27">
      <c r="A69" s="35">
        <v>66</v>
      </c>
      <c r="B69" s="36" t="str">
        <f>[1]苏州工业园区工业企业技术改造经济效益表!B69</f>
        <v>三积瑞科技（苏州）有限公司</v>
      </c>
      <c r="C69" s="36" t="str">
        <f>[1]苏州工业园区工业企业技术改造经济效益表!C69</f>
        <v>91320594735740050R</v>
      </c>
      <c r="D69" s="37">
        <f>[1]经济效益!N69</f>
        <v>74.5401885154913</v>
      </c>
      <c r="E69" s="35">
        <f>[1]智能化效益!R69</f>
        <v>73.79</v>
      </c>
      <c r="F69" s="35">
        <f>IF([1]综合素质认定!O69&gt;10,10,[1]综合素质认定!O69)</f>
        <v>0</v>
      </c>
      <c r="G69" s="35">
        <v>0</v>
      </c>
      <c r="H69" s="35">
        <v>0</v>
      </c>
      <c r="I69" s="35">
        <v>0</v>
      </c>
      <c r="J69" s="37">
        <f t="shared" si="5"/>
        <v>66.9361319608439</v>
      </c>
      <c r="K69" s="35" t="str">
        <f>IF(J69&lt;[1]奖补比例!$D$2,"D",IF(J69&lt;[1]奖补比例!$C$2,"C",IF(J69&lt;[1]奖补比例!$B$2,"B","A")))</f>
        <v>B</v>
      </c>
      <c r="L69" s="36">
        <f>[1]苏州工业园区工业企业技术改造经济效益表!AJ69</f>
        <v>1156.72</v>
      </c>
      <c r="M69" s="35">
        <f>[1]苏州工业园区工业企业技术改造经济效益表!AM69</f>
        <v>231</v>
      </c>
      <c r="N69" s="35">
        <f>IF([1]苏州工业园区工业企业技术改造经济效益表!AN69&gt;=0.7,[1]苏州工业园区工业企业技术改造经济效益表!AM69,0)</f>
        <v>0</v>
      </c>
      <c r="O69" s="44">
        <f>IF(IF(K69="A",[1]苏州工业园区工业企业技术改造经济效益表!AJ69*[1]奖补比例!$B$3+N69*[1]奖补比例!$B$5,IF(K69="B",[1]苏州工业园区工业企业技术改造经济效益表!AJ69*[1]奖补比例!$C$3+N69*[1]奖补比例!$C$5,IF(K69="C",[1]苏州工业园区工业企业技术改造经济效益表!AJ69*[1]奖补比例!$D$3+N69*[1]奖补比例!$D$5,[1]苏州工业园区工业企业技术改造经济效益表!AJ69*[1]奖补比例!$E$3+N69*[1]奖补比例!$E$5)))*[1]奖补比例!$G$2&gt;1000,1000,IF(K69="A",[1]苏州工业园区工业企业技术改造经济效益表!AJ69*[1]奖补比例!$B$3+N69*[1]奖补比例!$B$5,IF(K69="B",[1]苏州工业园区工业企业技术改造经济效益表!AJ69*[1]奖补比例!$C$3+N69*[1]奖补比例!$C$5,IF(K69="C",[1]苏州工业园区工业企业技术改造经济效益表!AJ69*[1]奖补比例!$D$3+N69*[1]奖补比例!$D$5,[1]苏州工业园区工业企业技术改造经济效益表!AJ69*[1]奖补比例!$E$3+N69*[1]奖补比例!$E$5)))*[1]奖补比例!$G$2)</f>
        <v>73.6801027968</v>
      </c>
      <c r="P69" s="45">
        <v>0</v>
      </c>
      <c r="Q69" s="45">
        <v>0</v>
      </c>
      <c r="R69" s="45">
        <v>0</v>
      </c>
      <c r="S69" s="45">
        <f>[1]【扣减】人工智能奖补!F68</f>
        <v>0</v>
      </c>
      <c r="T69" s="45">
        <v>0</v>
      </c>
      <c r="U69" s="45">
        <f>[1]【扣减】投促委!F68</f>
        <v>0</v>
      </c>
      <c r="V69" s="55">
        <v>73.6801027968</v>
      </c>
      <c r="W69" s="53">
        <f t="shared" si="6"/>
        <v>73.68</v>
      </c>
      <c r="X69" s="54">
        <f t="shared" si="4"/>
        <v>0.06369744</v>
      </c>
      <c r="Y69" s="60" t="str">
        <f>IF([1]项目纳统比对表!D69="否","未纳统",IF([1]项目纳统比对表!F69="否","不足500万元",""))</f>
        <v/>
      </c>
      <c r="Z69" s="60"/>
      <c r="AA69" s="24">
        <v>73.68</v>
      </c>
    </row>
    <row r="70" spans="1:27">
      <c r="A70" s="35">
        <v>67</v>
      </c>
      <c r="B70" s="36" t="str">
        <f>[1]苏州工业园区工业企业技术改造经济效益表!B70</f>
        <v>三星电子（苏州）半导体有限公司</v>
      </c>
      <c r="C70" s="36" t="str">
        <f>[1]苏州工业园区工业企业技术改造经济效益表!C70</f>
        <v>91320594608197753M</v>
      </c>
      <c r="D70" s="37">
        <f>[1]经济效益!N70</f>
        <v>64.5559151918617</v>
      </c>
      <c r="E70" s="35">
        <f>[1]智能化效益!R70</f>
        <v>85</v>
      </c>
      <c r="F70" s="35">
        <f>IF([1]综合素质认定!O70&gt;10,10,[1]综合素质认定!O70)</f>
        <v>1</v>
      </c>
      <c r="G70" s="35">
        <v>0</v>
      </c>
      <c r="H70" s="35">
        <v>0</v>
      </c>
      <c r="I70" s="35">
        <v>0</v>
      </c>
      <c r="J70" s="37">
        <f t="shared" si="5"/>
        <v>63.1891406343032</v>
      </c>
      <c r="K70" s="35" t="str">
        <f>IF(J70&lt;[1]奖补比例!$D$2,"D",IF(J70&lt;[1]奖补比例!$C$2,"C",IF(J70&lt;[1]奖补比例!$B$2,"B","A")))</f>
        <v>B</v>
      </c>
      <c r="L70" s="36">
        <f>[1]苏州工业园区工业企业技术改造经济效益表!AJ70</f>
        <v>8321.86</v>
      </c>
      <c r="M70" s="35">
        <f>[1]苏州工业园区工业企业技术改造经济效益表!AM70</f>
        <v>0</v>
      </c>
      <c r="N70" s="35">
        <f>IF([1]苏州工业园区工业企业技术改造经济效益表!AN70&gt;=0.7,[1]苏州工业园区工业企业技术改造经济效益表!AM70,0)</f>
        <v>0</v>
      </c>
      <c r="O70" s="44">
        <f>IF(IF(K70="A",[1]苏州工业园区工业企业技术改造经济效益表!AJ70*[1]奖补比例!$B$3+N70*[1]奖补比例!$B$5,IF(K70="B",[1]苏州工业园区工业企业技术改造经济效益表!AJ70*[1]奖补比例!$C$3+N70*[1]奖补比例!$C$5,IF(K70="C",[1]苏州工业园区工业企业技术改造经济效益表!AJ70*[1]奖补比例!$D$3+N70*[1]奖补比例!$D$5,[1]苏州工业园区工业企业技术改造经济效益表!AJ70*[1]奖补比例!$E$3+N70*[1]奖补比例!$E$5)))*[1]奖补比例!$G$2&gt;1000,1000,IF(K70="A",[1]苏州工业园区工业企业技术改造经济效益表!AJ70*[1]奖补比例!$B$3+N70*[1]奖补比例!$B$5,IF(K70="B",[1]苏州工业园区工业企业技术改造经济效益表!AJ70*[1]奖补比例!$C$3+N70*[1]奖补比例!$C$5,IF(K70="C",[1]苏州工业园区工业企业技术改造经济效益表!AJ70*[1]奖补比例!$D$3+N70*[1]奖补比例!$D$5,[1]苏州工业园区工业企业技术改造经济效益表!AJ70*[1]奖补比例!$E$3+N70*[1]奖补比例!$E$5)))*[1]奖补比例!$G$2)</f>
        <v>530.0811780384</v>
      </c>
      <c r="P70" s="45">
        <v>0</v>
      </c>
      <c r="Q70" s="45">
        <v>0</v>
      </c>
      <c r="R70" s="45">
        <f>VLOOKUP(B70,[1]【扣减】节能改造项目奖补!$B$2:$C$23,2,0)</f>
        <v>14</v>
      </c>
      <c r="S70" s="45">
        <f>[1]【扣减】人工智能奖补!F69</f>
        <v>0</v>
      </c>
      <c r="T70" s="45">
        <v>0</v>
      </c>
      <c r="U70" s="45">
        <f>[1]【扣减】投促委!F69</f>
        <v>0</v>
      </c>
      <c r="V70" s="55">
        <v>516.0811780384</v>
      </c>
      <c r="W70" s="53">
        <f t="shared" si="6"/>
        <v>516.08</v>
      </c>
      <c r="X70" s="54">
        <f t="shared" si="4"/>
        <v>0.06369744</v>
      </c>
      <c r="Y70" s="60" t="str">
        <f>IF([1]项目纳统比对表!D70="否","未纳统",IF([1]项目纳统比对表!F70="否","不足500万元",""))</f>
        <v>未纳统</v>
      </c>
      <c r="Z70" s="60"/>
      <c r="AA70" s="24">
        <v>516.08</v>
      </c>
    </row>
    <row r="71" spans="1:27">
      <c r="A71" s="35">
        <v>68</v>
      </c>
      <c r="B71" s="36" t="str">
        <f>[1]苏州工业园区工业企业技术改造经济效益表!B71</f>
        <v>胜科纳米（苏州）股份有限公司</v>
      </c>
      <c r="C71" s="36" t="str">
        <f>[1]苏州工业园区工业企业技术改造经济效益表!C71</f>
        <v>91320594051861281G</v>
      </c>
      <c r="D71" s="35">
        <f>[1]经济效益!N71</f>
        <v>88</v>
      </c>
      <c r="E71" s="35">
        <f>[1]智能化效益!R71</f>
        <v>85</v>
      </c>
      <c r="F71" s="35">
        <f>IF([1]综合素质认定!O71&gt;10,10,[1]综合素质认定!O71)</f>
        <v>0</v>
      </c>
      <c r="G71" s="35">
        <v>0</v>
      </c>
      <c r="H71" s="35">
        <v>0</v>
      </c>
      <c r="I71" s="35">
        <v>0</v>
      </c>
      <c r="J71" s="37">
        <f t="shared" si="5"/>
        <v>78.6</v>
      </c>
      <c r="K71" s="35" t="str">
        <f>IF(J71&lt;[1]奖补比例!$D$2,"D",IF(J71&lt;[1]奖补比例!$C$2,"C",IF(J71&lt;[1]奖补比例!$B$2,"B","A")))</f>
        <v>B</v>
      </c>
      <c r="L71" s="36">
        <f>[1]苏州工业园区工业企业技术改造经济效益表!AJ71</f>
        <v>1753.04</v>
      </c>
      <c r="M71" s="35">
        <f>[1]苏州工业园区工业企业技术改造经济效益表!AM71</f>
        <v>191.09</v>
      </c>
      <c r="N71" s="35">
        <f>IF([1]苏州工业园区工业企业技术改造经济效益表!AN71&gt;=0.7,[1]苏州工业园区工业企业技术改造经济效益表!AM71,0)</f>
        <v>0</v>
      </c>
      <c r="O71" s="44">
        <f>IF(IF(K71="A",[1]苏州工业园区工业企业技术改造经济效益表!AJ71*[1]奖补比例!$B$3+N71*[1]奖补比例!$B$5,IF(K71="B",[1]苏州工业园区工业企业技术改造经济效益表!AJ71*[1]奖补比例!$C$3+N71*[1]奖补比例!$C$5,IF(K71="C",[1]苏州工业园区工业企业技术改造经济效益表!AJ71*[1]奖补比例!$D$3+N71*[1]奖补比例!$D$5,[1]苏州工业园区工业企业技术改造经济效益表!AJ71*[1]奖补比例!$E$3+N71*[1]奖补比例!$E$5)))*[1]奖补比例!$G$2&gt;1000,1000,IF(K71="A",[1]苏州工业园区工业企业技术改造经济效益表!AJ71*[1]奖补比例!$B$3+N71*[1]奖补比例!$B$5,IF(K71="B",[1]苏州工业园区工业企业技术改造经济效益表!AJ71*[1]奖补比例!$C$3+N71*[1]奖补比例!$C$5,IF(K71="C",[1]苏州工业园区工业企业技术改造经济效益表!AJ71*[1]奖补比例!$D$3+N71*[1]奖补比例!$D$5,[1]苏州工业园区工业企业技术改造经济效益表!AJ71*[1]奖补比例!$E$3+N71*[1]奖补比例!$E$5)))*[1]奖补比例!$G$2)</f>
        <v>111.6641602176</v>
      </c>
      <c r="P71" s="45">
        <v>0</v>
      </c>
      <c r="Q71" s="45">
        <v>0</v>
      </c>
      <c r="R71" s="45">
        <v>0</v>
      </c>
      <c r="S71" s="45">
        <f>[1]【扣减】人工智能奖补!F70</f>
        <v>0</v>
      </c>
      <c r="T71" s="45">
        <v>0</v>
      </c>
      <c r="U71" s="45">
        <f>[1]【扣减】投促委!F70</f>
        <v>0</v>
      </c>
      <c r="V71" s="55">
        <v>111.6641602176</v>
      </c>
      <c r="W71" s="53">
        <f t="shared" si="6"/>
        <v>111.66</v>
      </c>
      <c r="X71" s="54">
        <f t="shared" si="4"/>
        <v>0.06369744</v>
      </c>
      <c r="Y71" s="60" t="str">
        <f>IF([1]项目纳统比对表!D71="否","未纳统",IF([1]项目纳统比对表!F71="否","不足500万元",""))</f>
        <v/>
      </c>
      <c r="Z71" s="60"/>
      <c r="AA71" s="24">
        <v>111.66</v>
      </c>
    </row>
    <row r="72" spans="1:27">
      <c r="A72" s="35">
        <v>69</v>
      </c>
      <c r="B72" s="36" t="str">
        <f>[1]苏州工业园区工业企业技术改造经济效益表!B72</f>
        <v>石通瑞吉亚太电子（苏州）有限公司</v>
      </c>
      <c r="C72" s="36" t="str">
        <f>[1]苏州工业园区工业企业技术改造经济效益表!C72</f>
        <v>91320594778676191H</v>
      </c>
      <c r="D72" s="37">
        <f>[1]经济效益!N72</f>
        <v>77.4645066301855</v>
      </c>
      <c r="E72" s="37">
        <f>[1]智能化效益!R72</f>
        <v>84.7441</v>
      </c>
      <c r="F72" s="35">
        <f>IF([1]综合素质认定!O72&gt;10,10,[1]综合素质认定!O72)</f>
        <v>0</v>
      </c>
      <c r="G72" s="35">
        <v>0</v>
      </c>
      <c r="H72" s="35">
        <v>0</v>
      </c>
      <c r="I72" s="35">
        <v>0</v>
      </c>
      <c r="J72" s="37">
        <f t="shared" si="5"/>
        <v>71.1739746411298</v>
      </c>
      <c r="K72" s="35" t="str">
        <f>IF(J72&lt;[1]奖补比例!$D$2,"D",IF(J72&lt;[1]奖补比例!$C$2,"C",IF(J72&lt;[1]奖补比例!$B$2,"B","A")))</f>
        <v>B</v>
      </c>
      <c r="L72" s="36">
        <f>[1]苏州工业园区工业企业技术改造经济效益表!AJ72</f>
        <v>3324.76</v>
      </c>
      <c r="M72" s="35">
        <f>[1]苏州工业园区工业企业技术改造经济效益表!AM72</f>
        <v>296.28</v>
      </c>
      <c r="N72" s="35">
        <f>IF([1]苏州工业园区工业企业技术改造经济效益表!AN72&gt;=0.7,[1]苏州工业园区工业企业技术改造经济效益表!AM72,0)</f>
        <v>0</v>
      </c>
      <c r="O72" s="44">
        <f>IF(IF(K72="A",[1]苏州工业园区工业企业技术改造经济效益表!AJ72*[1]奖补比例!$B$3+N72*[1]奖补比例!$B$5,IF(K72="B",[1]苏州工业园区工业企业技术改造经济效益表!AJ72*[1]奖补比例!$C$3+N72*[1]奖补比例!$C$5,IF(K72="C",[1]苏州工业园区工业企业技术改造经济效益表!AJ72*[1]奖补比例!$D$3+N72*[1]奖补比例!$D$5,[1]苏州工业园区工业企业技术改造经济效益表!AJ72*[1]奖补比例!$E$3+N72*[1]奖补比例!$E$5)))*[1]奖补比例!$G$2&gt;1000,1000,IF(K72="A",[1]苏州工业园区工业企业技术改造经济效益表!AJ72*[1]奖补比例!$B$3+N72*[1]奖补比例!$B$5,IF(K72="B",[1]苏州工业园区工业企业技术改造经济效益表!AJ72*[1]奖补比例!$C$3+N72*[1]奖补比例!$C$5,IF(K72="C",[1]苏州工业园区工业企业技术改造经济效益表!AJ72*[1]奖补比例!$D$3+N72*[1]奖补比例!$D$5,[1]苏州工业园区工业企业技术改造经济效益表!AJ72*[1]奖补比例!$E$3+N72*[1]奖补比例!$E$5)))*[1]奖补比例!$G$2)</f>
        <v>211.7787006144</v>
      </c>
      <c r="P72" s="45">
        <f>VLOOKUP(B72,[1]【扣减】省技改综合奖补!$C$2:$E$59,3,0)/10000</f>
        <v>15</v>
      </c>
      <c r="Q72" s="45">
        <v>0</v>
      </c>
      <c r="R72" s="45">
        <v>0</v>
      </c>
      <c r="S72" s="45">
        <f>[1]【扣减】人工智能奖补!F71</f>
        <v>0</v>
      </c>
      <c r="T72" s="45">
        <v>0</v>
      </c>
      <c r="U72" s="45">
        <f>[1]【扣减】投促委!F71</f>
        <v>0</v>
      </c>
      <c r="V72" s="55">
        <v>196.7787006144</v>
      </c>
      <c r="W72" s="53">
        <f t="shared" si="6"/>
        <v>196.78</v>
      </c>
      <c r="X72" s="54">
        <f t="shared" si="4"/>
        <v>0.06369744</v>
      </c>
      <c r="Y72" s="60" t="str">
        <f>IF([1]项目纳统比对表!D72="否","未纳统",IF([1]项目纳统比对表!F72="否","不足500万元",""))</f>
        <v>未纳统</v>
      </c>
      <c r="Z72" s="60"/>
      <c r="AA72" s="24">
        <v>196.78</v>
      </c>
    </row>
    <row r="73" spans="1:27">
      <c r="A73" s="35">
        <v>70</v>
      </c>
      <c r="B73" s="36" t="str">
        <f>[1]苏州工业园区工业企业技术改造经济效益表!B73</f>
        <v>世达普（苏州）通信设备有限公司</v>
      </c>
      <c r="C73" s="36" t="str">
        <f>[1]苏州工业园区工业企业技术改造经济效益表!C73</f>
        <v>913205947665333539</v>
      </c>
      <c r="D73" s="37">
        <f>[1]经济效益!N73</f>
        <v>48.7538212196015</v>
      </c>
      <c r="E73" s="35">
        <f>[1]智能化效益!R73</f>
        <v>87.19</v>
      </c>
      <c r="F73" s="35">
        <f>IF([1]综合素质认定!O73&gt;10,10,[1]综合素质认定!O73)</f>
        <v>1</v>
      </c>
      <c r="G73" s="35">
        <v>0</v>
      </c>
      <c r="H73" s="35">
        <v>0</v>
      </c>
      <c r="I73" s="35">
        <v>0</v>
      </c>
      <c r="J73" s="37">
        <f t="shared" si="5"/>
        <v>52.565674853721</v>
      </c>
      <c r="K73" s="35" t="str">
        <f>IF(J73&lt;[1]奖补比例!$D$2,"D",IF(J73&lt;[1]奖补比例!$C$2,"C",IF(J73&lt;[1]奖补比例!$B$2,"B","A")))</f>
        <v>C</v>
      </c>
      <c r="L73" s="36">
        <f>[1]苏州工业园区工业企业技术改造经济效益表!AJ73</f>
        <v>3178.41</v>
      </c>
      <c r="M73" s="35">
        <f>[1]苏州工业园区工业企业技术改造经济效益表!AM73</f>
        <v>22.22</v>
      </c>
      <c r="N73" s="35">
        <f>IF([1]苏州工业园区工业企业技术改造经济效益表!AN73&gt;=0.7,[1]苏州工业园区工业企业技术改造经济效益表!AM73,0)</f>
        <v>0</v>
      </c>
      <c r="O73" s="44">
        <f>IF(IF(K73="A",[1]苏州工业园区工业企业技术改造经济效益表!AJ73*[1]奖补比例!$B$3+N73*[1]奖补比例!$B$5,IF(K73="B",[1]苏州工业园区工业企业技术改造经济效益表!AJ73*[1]奖补比例!$C$3+N73*[1]奖补比例!$C$5,IF(K73="C",[1]苏州工业园区工业企业技术改造经济效益表!AJ73*[1]奖补比例!$D$3+N73*[1]奖补比例!$D$5,[1]苏州工业园区工业企业技术改造经济效益表!AJ73*[1]奖补比例!$E$3+N73*[1]奖补比例!$E$5)))*[1]奖补比例!$G$2&gt;1000,1000,IF(K73="A",[1]苏州工业园区工业企业技术改造经济效益表!AJ73*[1]奖补比例!$B$3+N73*[1]奖补比例!$B$5,IF(K73="B",[1]苏州工业园区工业企业技术改造经济效益表!AJ73*[1]奖补比例!$C$3+N73*[1]奖补比例!$C$5,IF(K73="C",[1]苏州工业园区工业企业技术改造经济效益表!AJ73*[1]奖补比例!$D$3+N73*[1]奖补比例!$D$5,[1]苏州工业园区工业企业技术改造经济效益表!AJ73*[1]奖补比例!$E$3+N73*[1]奖补比例!$E$5)))*[1]奖补比例!$G$2)</f>
        <v>126.535362669</v>
      </c>
      <c r="P73" s="45">
        <f>VLOOKUP(B73,[1]【扣减】省技改综合奖补!$C$2:$E$59,3,0)/10000</f>
        <v>46</v>
      </c>
      <c r="Q73" s="45">
        <v>0</v>
      </c>
      <c r="R73" s="45">
        <v>0</v>
      </c>
      <c r="S73" s="45">
        <f>[1]【扣减】人工智能奖补!F72</f>
        <v>0</v>
      </c>
      <c r="T73" s="45">
        <v>0</v>
      </c>
      <c r="U73" s="45">
        <f>[1]【扣减】投促委!F72</f>
        <v>0</v>
      </c>
      <c r="V73" s="55">
        <v>80.535362669</v>
      </c>
      <c r="W73" s="53">
        <f t="shared" si="6"/>
        <v>80.54</v>
      </c>
      <c r="X73" s="54">
        <f t="shared" si="4"/>
        <v>0.0398109</v>
      </c>
      <c r="Y73" s="60" t="str">
        <f>IF([1]项目纳统比对表!D73="否","未纳统",IF([1]项目纳统比对表!F73="否","不足500万元",""))</f>
        <v/>
      </c>
      <c r="Z73" s="60"/>
      <c r="AA73" s="24">
        <v>80.54</v>
      </c>
    </row>
    <row r="74" spans="1:27">
      <c r="A74" s="35">
        <v>71</v>
      </c>
      <c r="B74" s="36" t="str">
        <f>[1]苏州工业园区工业企业技术改造经济效益表!B74</f>
        <v>舒尔电子（苏州）有限公司</v>
      </c>
      <c r="C74" s="36" t="str">
        <f>[1]苏州工业园区工业企业技术改造经济效益表!C74</f>
        <v>91320594762449867T</v>
      </c>
      <c r="D74" s="37">
        <f>[1]经济效益!N74</f>
        <v>43.4931694573229</v>
      </c>
      <c r="E74" s="37">
        <f>[1]智能化效益!R74</f>
        <v>88.805</v>
      </c>
      <c r="F74" s="35">
        <f>IF([1]综合素质认定!O74&gt;10,10,[1]综合素质认定!O74)</f>
        <v>1</v>
      </c>
      <c r="G74" s="35">
        <v>0</v>
      </c>
      <c r="H74" s="35">
        <v>0</v>
      </c>
      <c r="I74" s="35">
        <v>0</v>
      </c>
      <c r="J74" s="37">
        <f t="shared" si="5"/>
        <v>49.206218620126</v>
      </c>
      <c r="K74" s="35" t="str">
        <f>IF(J74&lt;[1]奖补比例!$D$2,"D",IF(J74&lt;[1]奖补比例!$C$2,"C",IF(J74&lt;[1]奖补比例!$B$2,"B","A")))</f>
        <v>D</v>
      </c>
      <c r="L74" s="36">
        <f>[1]苏州工业园区工业企业技术改造经济效益表!AJ74</f>
        <v>800.75</v>
      </c>
      <c r="M74" s="35">
        <f>[1]苏州工业园区工业企业技术改造经济效益表!AM74</f>
        <v>95.31</v>
      </c>
      <c r="N74" s="35">
        <f>IF([1]苏州工业园区工业企业技术改造经济效益表!AN74&gt;=0.7,[1]苏州工业园区工业企业技术改造经济效益表!AM74,0)</f>
        <v>0</v>
      </c>
      <c r="O74" s="44">
        <f>IF(IF(K74="A",[1]苏州工业园区工业企业技术改造经济效益表!AJ74*[1]奖补比例!$B$3+N74*[1]奖补比例!$B$5,IF(K74="B",[1]苏州工业园区工业企业技术改造经济效益表!AJ74*[1]奖补比例!$C$3+N74*[1]奖补比例!$C$5,IF(K74="C",[1]苏州工业园区工业企业技术改造经济效益表!AJ74*[1]奖补比例!$D$3+N74*[1]奖补比例!$D$5,[1]苏州工业园区工业企业技术改造经济效益表!AJ74*[1]奖补比例!$E$3+N74*[1]奖补比例!$E$5)))*[1]奖补比例!$G$2&gt;1000,1000,IF(K74="A",[1]苏州工业园区工业企业技术改造经济效益表!AJ74*[1]奖补比例!$B$3+N74*[1]奖补比例!$B$5,IF(K74="B",[1]苏州工业园区工业企业技术改造经济效益表!AJ74*[1]奖补比例!$C$3+N74*[1]奖补比例!$C$5,IF(K74="C",[1]苏州工业园区工业企业技术改造经济效益表!AJ74*[1]奖补比例!$D$3+N74*[1]奖补比例!$D$5,[1]苏州工业园区工业企业技术改造经济效益表!AJ74*[1]奖补比例!$E$3+N74*[1]奖补比例!$E$5)))*[1]奖补比例!$G$2)</f>
        <v>19.127146905</v>
      </c>
      <c r="P74" s="45">
        <v>0</v>
      </c>
      <c r="Q74" s="45">
        <v>0</v>
      </c>
      <c r="R74" s="45">
        <v>0</v>
      </c>
      <c r="S74" s="45">
        <f>[1]【扣减】人工智能奖补!F73</f>
        <v>0</v>
      </c>
      <c r="T74" s="45">
        <v>0</v>
      </c>
      <c r="U74" s="45">
        <f>[1]【扣减】投促委!F73</f>
        <v>0</v>
      </c>
      <c r="V74" s="55">
        <v>19.127146905</v>
      </c>
      <c r="W74" s="53">
        <f t="shared" si="6"/>
        <v>19.13</v>
      </c>
      <c r="X74" s="54">
        <f t="shared" si="4"/>
        <v>0.02388654</v>
      </c>
      <c r="Y74" s="60" t="str">
        <f>IF([1]项目纳统比对表!D74="否","未纳统",IF([1]项目纳统比对表!F74="否","不足500万元",""))</f>
        <v/>
      </c>
      <c r="Z74" s="60"/>
      <c r="AA74" s="24">
        <v>19.13</v>
      </c>
    </row>
    <row r="75" spans="1:27">
      <c r="A75" s="35">
        <v>72</v>
      </c>
      <c r="B75" s="36" t="str">
        <f>[1]苏州工业园区工业企业技术改造经济效益表!B75</f>
        <v>丝艾产品标识（苏州）有限公司</v>
      </c>
      <c r="C75" s="36" t="str">
        <f>[1]苏州工业园区工业企业技术改造经济效益表!C75</f>
        <v>913205946082293488</v>
      </c>
      <c r="D75" s="37">
        <f>[1]经济效益!N75</f>
        <v>69.6589248424035</v>
      </c>
      <c r="E75" s="37">
        <f>[1]智能化效益!R75</f>
        <v>79.703</v>
      </c>
      <c r="F75" s="35">
        <f>IF([1]综合素质认定!O75&gt;10,10,[1]综合素质认定!O75)</f>
        <v>0</v>
      </c>
      <c r="G75" s="35">
        <v>0</v>
      </c>
      <c r="H75" s="35">
        <v>0</v>
      </c>
      <c r="I75" s="35">
        <v>0</v>
      </c>
      <c r="J75" s="37">
        <f t="shared" si="5"/>
        <v>64.7018473896824</v>
      </c>
      <c r="K75" s="35" t="str">
        <f>IF(J75&lt;[1]奖补比例!$D$2,"D",IF(J75&lt;[1]奖补比例!$C$2,"C",IF(J75&lt;[1]奖补比例!$B$2,"B","A")))</f>
        <v>B</v>
      </c>
      <c r="L75" s="36">
        <f>[1]苏州工业园区工业企业技术改造经济效益表!AJ75</f>
        <v>1531.3646</v>
      </c>
      <c r="M75" s="35">
        <f>[1]苏州工业园区工业企业技术改造经济效益表!AM75</f>
        <v>0</v>
      </c>
      <c r="N75" s="35">
        <f>IF([1]苏州工业园区工业企业技术改造经济效益表!AN75&gt;=0.7,[1]苏州工业园区工业企业技术改造经济效益表!AM75,0)</f>
        <v>0</v>
      </c>
      <c r="O75" s="44">
        <f>IF(IF(K75="A",[1]苏州工业园区工业企业技术改造经济效益表!AJ75*[1]奖补比例!$B$3+N75*[1]奖补比例!$B$5,IF(K75="B",[1]苏州工业园区工业企业技术改造经济效益表!AJ75*[1]奖补比例!$C$3+N75*[1]奖补比例!$C$5,IF(K75="C",[1]苏州工业园区工业企业技术改造经济效益表!AJ75*[1]奖补比例!$D$3+N75*[1]奖补比例!$D$5,[1]苏州工业园区工业企业技术改造经济效益表!AJ75*[1]奖补比例!$E$3+N75*[1]奖补比例!$E$5)))*[1]奖补比例!$G$2&gt;1000,1000,IF(K75="A",[1]苏州工业园区工业企业技术改造经济效益表!AJ75*[1]奖补比例!$B$3+N75*[1]奖补比例!$B$5,IF(K75="B",[1]苏州工业园区工业企业技术改造经济效益表!AJ75*[1]奖补比例!$C$3+N75*[1]奖补比例!$C$5,IF(K75="C",[1]苏州工业园区工业企业技术改造经济效益表!AJ75*[1]奖补比例!$D$3+N75*[1]奖补比例!$D$5,[1]苏州工业园区工业企业技术改造经济效益表!AJ75*[1]奖补比例!$E$3+N75*[1]奖补比例!$E$5)))*[1]奖补比例!$G$2)</f>
        <v>97.544004726624</v>
      </c>
      <c r="P75" s="45">
        <f>VLOOKUP(B75,[1]【扣减】省技改综合奖补!$C$2:$E$59,3,0)/10000</f>
        <v>15</v>
      </c>
      <c r="Q75" s="45">
        <v>0</v>
      </c>
      <c r="R75" s="45">
        <v>0</v>
      </c>
      <c r="S75" s="45">
        <f>[1]【扣减】人工智能奖补!F74</f>
        <v>0</v>
      </c>
      <c r="T75" s="45">
        <v>0</v>
      </c>
      <c r="U75" s="45">
        <f>[1]【扣减】投促委!F74</f>
        <v>0</v>
      </c>
      <c r="V75" s="55">
        <v>82.544004726624</v>
      </c>
      <c r="W75" s="53">
        <f t="shared" si="6"/>
        <v>82.54</v>
      </c>
      <c r="X75" s="54">
        <f t="shared" si="4"/>
        <v>0.06369744</v>
      </c>
      <c r="Y75" s="60" t="str">
        <f>IF([1]项目纳统比对表!D75="否","未纳统",IF([1]项目纳统比对表!F75="否","不足500万元",""))</f>
        <v/>
      </c>
      <c r="Z75" s="60"/>
      <c r="AA75" s="24">
        <v>82.54</v>
      </c>
    </row>
    <row r="76" spans="1:27">
      <c r="A76" s="35">
        <v>73</v>
      </c>
      <c r="B76" s="36" t="str">
        <f>[1]苏州工业园区工业企业技术改造经济效益表!B76</f>
        <v>斯凯菲尔电子（苏州）有限公司</v>
      </c>
      <c r="C76" s="36" t="str">
        <f>[1]苏州工业园区工业企业技术改造经济效益表!C76</f>
        <v>91320594713244603F</v>
      </c>
      <c r="D76" s="37">
        <f>[1]经济效益!N76</f>
        <v>20.3247048581079</v>
      </c>
      <c r="E76" s="35">
        <f>[1]智能化效益!R76</f>
        <v>90</v>
      </c>
      <c r="F76" s="35">
        <f>IF([1]综合素质认定!O76&gt;10,10,[1]综合素质认定!O76)</f>
        <v>0</v>
      </c>
      <c r="G76" s="35">
        <v>0</v>
      </c>
      <c r="H76" s="35">
        <v>0</v>
      </c>
      <c r="I76" s="35">
        <v>0</v>
      </c>
      <c r="J76" s="37">
        <f t="shared" si="5"/>
        <v>32.2272934006755</v>
      </c>
      <c r="K76" s="35" t="str">
        <f>IF(J76&lt;[1]奖补比例!$D$2,"D",IF(J76&lt;[1]奖补比例!$C$2,"C",IF(J76&lt;[1]奖补比例!$B$2,"B","A")))</f>
        <v>D</v>
      </c>
      <c r="L76" s="36">
        <f>[1]苏州工业园区工业企业技术改造经济效益表!AJ76</f>
        <v>465</v>
      </c>
      <c r="M76" s="35">
        <f>[1]苏州工业园区工业企业技术改造经济效益表!AM76</f>
        <v>0</v>
      </c>
      <c r="N76" s="35">
        <f>IF([1]苏州工业园区工业企业技术改造经济效益表!AN76&gt;=0.7,[1]苏州工业园区工业企业技术改造经济效益表!AM76,0)</f>
        <v>0</v>
      </c>
      <c r="O76" s="44">
        <f>IF(IF(K76="A",[1]苏州工业园区工业企业技术改造经济效益表!AJ76*[1]奖补比例!$B$3+N76*[1]奖补比例!$B$5,IF(K76="B",[1]苏州工业园区工业企业技术改造经济效益表!AJ76*[1]奖补比例!$C$3+N76*[1]奖补比例!$C$5,IF(K76="C",[1]苏州工业园区工业企业技术改造经济效益表!AJ76*[1]奖补比例!$D$3+N76*[1]奖补比例!$D$5,[1]苏州工业园区工业企业技术改造经济效益表!AJ76*[1]奖补比例!$E$3+N76*[1]奖补比例!$E$5)))*[1]奖补比例!$G$2&gt;1000,1000,IF(K76="A",[1]苏州工业园区工业企业技术改造经济效益表!AJ76*[1]奖补比例!$B$3+N76*[1]奖补比例!$B$5,IF(K76="B",[1]苏州工业园区工业企业技术改造经济效益表!AJ76*[1]奖补比例!$C$3+N76*[1]奖补比例!$C$5,IF(K76="C",[1]苏州工业园区工业企业技术改造经济效益表!AJ76*[1]奖补比例!$D$3+N76*[1]奖补比例!$D$5,[1]苏州工业园区工业企业技术改造经济效益表!AJ76*[1]奖补比例!$E$3+N76*[1]奖补比例!$E$5)))*[1]奖补比例!$G$2)</f>
        <v>11.1072411</v>
      </c>
      <c r="P76" s="45">
        <v>0</v>
      </c>
      <c r="Q76" s="45">
        <v>0</v>
      </c>
      <c r="R76" s="45">
        <v>0</v>
      </c>
      <c r="S76" s="45">
        <f>[1]【扣减】人工智能奖补!F75</f>
        <v>0</v>
      </c>
      <c r="T76" s="45">
        <v>0</v>
      </c>
      <c r="U76" s="45">
        <f>[1]【扣减】投促委!F75</f>
        <v>0</v>
      </c>
      <c r="V76" s="55">
        <v>11.1072411</v>
      </c>
      <c r="W76" s="53">
        <f t="shared" si="6"/>
        <v>11.11</v>
      </c>
      <c r="X76" s="54">
        <f t="shared" si="4"/>
        <v>0.02388654</v>
      </c>
      <c r="Y76" s="60" t="str">
        <f>IF([1]项目纳统比对表!D76="否","未纳统",IF([1]项目纳统比对表!F76="否","不足500万元",""))</f>
        <v/>
      </c>
      <c r="Z76" s="60"/>
      <c r="AA76" s="24">
        <v>11.11</v>
      </c>
    </row>
    <row r="77" spans="1:27">
      <c r="A77" s="35">
        <v>74</v>
      </c>
      <c r="B77" s="36" t="str">
        <f>[1]苏州工业园区工业企业技术改造经济效益表!B77</f>
        <v>苏州UL美华认证有限公司</v>
      </c>
      <c r="C77" s="36" t="str">
        <f>[1]苏州工业园区工业企业技术改造经济效益表!C77</f>
        <v>9132059471093641XU</v>
      </c>
      <c r="D77" s="35">
        <f>[1]经济效益!N77</f>
        <v>66</v>
      </c>
      <c r="E77" s="35">
        <f>[1]智能化效益!R77</f>
        <v>70</v>
      </c>
      <c r="F77" s="35">
        <f>IF([1]综合素质认定!O77&gt;10,10,[1]综合素质认定!O77)</f>
        <v>0</v>
      </c>
      <c r="G77" s="35">
        <v>0</v>
      </c>
      <c r="H77" s="35">
        <v>0</v>
      </c>
      <c r="I77" s="35">
        <v>0</v>
      </c>
      <c r="J77" s="37">
        <f t="shared" si="5"/>
        <v>60.2</v>
      </c>
      <c r="K77" s="35" t="str">
        <f>IF(J77&lt;[1]奖补比例!$D$2,"D",IF(J77&lt;[1]奖补比例!$C$2,"C",IF(J77&lt;[1]奖补比例!$B$2,"B","A")))</f>
        <v>B</v>
      </c>
      <c r="L77" s="36">
        <f>[1]苏州工业园区工业企业技术改造经济效益表!AJ77</f>
        <v>822.37</v>
      </c>
      <c r="M77" s="37">
        <f>[1]苏州工业园区工业企业技术改造经济效益表!AM77</f>
        <v>11.1</v>
      </c>
      <c r="N77" s="35">
        <f>IF([1]苏州工业园区工业企业技术改造经济效益表!AN77&gt;=0.7,[1]苏州工业园区工业企业技术改造经济效益表!AM77,0)</f>
        <v>0</v>
      </c>
      <c r="O77" s="44">
        <f>IF(IF(K77="A",[1]苏州工业园区工业企业技术改造经济效益表!AJ77*[1]奖补比例!$B$3+N77*[1]奖补比例!$B$5,IF(K77="B",[1]苏州工业园区工业企业技术改造经济效益表!AJ77*[1]奖补比例!$C$3+N77*[1]奖补比例!$C$5,IF(K77="C",[1]苏州工业园区工业企业技术改造经济效益表!AJ77*[1]奖补比例!$D$3+N77*[1]奖补比例!$D$5,[1]苏州工业园区工业企业技术改造经济效益表!AJ77*[1]奖补比例!$E$3+N77*[1]奖补比例!$E$5)))*[1]奖补比例!$G$2&gt;1000,1000,IF(K77="A",[1]苏州工业园区工业企业技术改造经济效益表!AJ77*[1]奖补比例!$B$3+N77*[1]奖补比例!$B$5,IF(K77="B",[1]苏州工业园区工业企业技术改造经济效益表!AJ77*[1]奖补比例!$C$3+N77*[1]奖补比例!$C$5,IF(K77="C",[1]苏州工业园区工业企业技术改造经济效益表!AJ77*[1]奖补比例!$D$3+N77*[1]奖补比例!$D$5,[1]苏州工业园区工业企业技术改造经济效益表!AJ77*[1]奖补比例!$E$3+N77*[1]奖补比例!$E$5)))*[1]奖补比例!$G$2)</f>
        <v>52.3828637328</v>
      </c>
      <c r="P77" s="45">
        <v>0</v>
      </c>
      <c r="Q77" s="45">
        <v>0</v>
      </c>
      <c r="R77" s="45">
        <v>0</v>
      </c>
      <c r="S77" s="45">
        <f>[1]【扣减】人工智能奖补!F76</f>
        <v>0</v>
      </c>
      <c r="T77" s="45">
        <v>0</v>
      </c>
      <c r="U77" s="37">
        <f>[1]【扣减】投促委!F76</f>
        <v>279.16</v>
      </c>
      <c r="V77" s="52">
        <v>0</v>
      </c>
      <c r="W77" s="53">
        <f t="shared" si="6"/>
        <v>0</v>
      </c>
      <c r="X77" s="54">
        <f t="shared" si="4"/>
        <v>0.06369744</v>
      </c>
      <c r="Y77" s="60" t="str">
        <f>IF([1]项目纳统比对表!D77="否","未纳统",IF([1]项目纳统比对表!F77="否","不足500万元",""))</f>
        <v>未纳统</v>
      </c>
      <c r="Z77" s="60"/>
      <c r="AA77" s="24">
        <v>0</v>
      </c>
    </row>
    <row r="78" spans="1:27">
      <c r="A78" s="35">
        <v>75</v>
      </c>
      <c r="B78" s="36" t="str">
        <f>[1]苏州工业园区工业企业技术改造经济效益表!B78</f>
        <v>苏州阿诺精密切削技术有限公司</v>
      </c>
      <c r="C78" s="36" t="str">
        <f>[1]苏州工业园区工业企业技术改造经济效益表!C78</f>
        <v>9132000073441427XR</v>
      </c>
      <c r="D78" s="37">
        <f>[1]经济效益!N78</f>
        <v>77.4818342747835</v>
      </c>
      <c r="E78" s="37">
        <f>[1]智能化效益!R78</f>
        <v>79.9736</v>
      </c>
      <c r="F78" s="35">
        <f>IF([1]综合素质认定!O78&gt;10,10,[1]综合素质认定!O78)</f>
        <v>2</v>
      </c>
      <c r="G78" s="35">
        <v>0</v>
      </c>
      <c r="H78" s="35">
        <v>0</v>
      </c>
      <c r="I78" s="35">
        <v>0</v>
      </c>
      <c r="J78" s="37">
        <f t="shared" si="5"/>
        <v>72.2320039923484</v>
      </c>
      <c r="K78" s="35" t="str">
        <f>IF(J78&lt;[1]奖补比例!$D$2,"D",IF(J78&lt;[1]奖补比例!$C$2,"C",IF(J78&lt;[1]奖补比例!$B$2,"B","A")))</f>
        <v>B</v>
      </c>
      <c r="L78" s="36">
        <f>[1]苏州工业园区工业企业技术改造经济效益表!AJ78</f>
        <v>1723.67</v>
      </c>
      <c r="M78" s="35">
        <f>[1]苏州工业园区工业企业技术改造经济效益表!AM78</f>
        <v>0</v>
      </c>
      <c r="N78" s="35">
        <f>IF([1]苏州工业园区工业企业技术改造经济效益表!AN78&gt;=0.7,[1]苏州工业园区工业企业技术改造经济效益表!AM78,0)</f>
        <v>0</v>
      </c>
      <c r="O78" s="44">
        <f>IF(IF(K78="A",[1]苏州工业园区工业企业技术改造经济效益表!AJ78*[1]奖补比例!$B$3+N78*[1]奖补比例!$B$5,IF(K78="B",[1]苏州工业园区工业企业技术改造经济效益表!AJ78*[1]奖补比例!$C$3+N78*[1]奖补比例!$C$5,IF(K78="C",[1]苏州工业园区工业企业技术改造经济效益表!AJ78*[1]奖补比例!$D$3+N78*[1]奖补比例!$D$5,[1]苏州工业园区工业企业技术改造经济效益表!AJ78*[1]奖补比例!$E$3+N78*[1]奖补比例!$E$5)))*[1]奖补比例!$G$2&gt;1000,1000,IF(K78="A",[1]苏州工业园区工业企业技术改造经济效益表!AJ78*[1]奖补比例!$B$3+N78*[1]奖补比例!$B$5,IF(K78="B",[1]苏州工业园区工业企业技术改造经济效益表!AJ78*[1]奖补比例!$C$3+N78*[1]奖补比例!$C$5,IF(K78="C",[1]苏州工业园区工业企业技术改造经济效益表!AJ78*[1]奖补比例!$D$3+N78*[1]奖补比例!$D$5,[1]苏州工业园区工业企业技术改造经济效益表!AJ78*[1]奖补比例!$E$3+N78*[1]奖补比例!$E$5)))*[1]奖补比例!$G$2)</f>
        <v>109.7933664048</v>
      </c>
      <c r="P78" s="45">
        <f>VLOOKUP(B78,[1]【扣减】省技改综合奖补!$C$2:$E$59,3,0)/10000</f>
        <v>15</v>
      </c>
      <c r="Q78" s="45">
        <v>0</v>
      </c>
      <c r="R78" s="45">
        <v>0</v>
      </c>
      <c r="S78" s="45">
        <f>[1]【扣减】人工智能奖补!F77</f>
        <v>0</v>
      </c>
      <c r="T78" s="45">
        <v>0</v>
      </c>
      <c r="U78" s="45">
        <f>[1]【扣减】投促委!F77</f>
        <v>0</v>
      </c>
      <c r="V78" s="55">
        <v>94.7933664048</v>
      </c>
      <c r="W78" s="53">
        <f t="shared" si="6"/>
        <v>94.79</v>
      </c>
      <c r="X78" s="54">
        <f t="shared" si="4"/>
        <v>0.06369744</v>
      </c>
      <c r="Y78" s="60" t="str">
        <f>IF([1]项目纳统比对表!D78="否","未纳统",IF([1]项目纳统比对表!F78="否","不足500万元",""))</f>
        <v/>
      </c>
      <c r="Z78" s="60"/>
      <c r="AA78" s="24">
        <v>94.79</v>
      </c>
    </row>
    <row r="79" spans="1:27">
      <c r="A79" s="35">
        <v>76</v>
      </c>
      <c r="B79" s="36" t="str">
        <f>[1]苏州工业园区工业企业技术改造经济效益表!B79</f>
        <v>苏州阿诺医疗器械有限公司</v>
      </c>
      <c r="C79" s="36" t="str">
        <f>[1]苏州工业园区工业企业技术改造经济效益表!C79</f>
        <v>91320594MA1WNQ3M38</v>
      </c>
      <c r="D79" s="37">
        <f>[1]经济效益!N79</f>
        <v>61.8269985354033</v>
      </c>
      <c r="E79" s="37">
        <f>[1]智能化效益!R79</f>
        <v>87.2075</v>
      </c>
      <c r="F79" s="35">
        <f>IF([1]综合素质认定!O79&gt;10,10,[1]综合素质认定!O79)</f>
        <v>0</v>
      </c>
      <c r="G79" s="35">
        <v>0</v>
      </c>
      <c r="H79" s="35">
        <v>0</v>
      </c>
      <c r="I79" s="35">
        <v>0</v>
      </c>
      <c r="J79" s="37">
        <f t="shared" si="5"/>
        <v>60.7203989747823</v>
      </c>
      <c r="K79" s="35" t="str">
        <f>IF(J79&lt;[1]奖补比例!$D$2,"D",IF(J79&lt;[1]奖补比例!$C$2,"C",IF(J79&lt;[1]奖补比例!$B$2,"B","A")))</f>
        <v>B</v>
      </c>
      <c r="L79" s="36">
        <f>[1]苏州工业园区工业企业技术改造经济效益表!AJ79</f>
        <v>612.416052</v>
      </c>
      <c r="M79" s="37">
        <f>[1]苏州工业园区工业企业技术改造经济效益表!AM79</f>
        <v>321.182591</v>
      </c>
      <c r="N79" s="35">
        <f>IF([1]苏州工业园区工业企业技术改造经济效益表!AN79&gt;=0.7,[1]苏州工业园区工业企业技术改造经济效益表!AM79,0)</f>
        <v>0</v>
      </c>
      <c r="O79" s="44">
        <f>IF(IF(K79="A",[1]苏州工业园区工业企业技术改造经济效益表!AJ79*[1]奖补比例!$B$3+N79*[1]奖补比例!$B$5,IF(K79="B",[1]苏州工业园区工业企业技术改造经济效益表!AJ79*[1]奖补比例!$C$3+N79*[1]奖补比例!$C$5,IF(K79="C",[1]苏州工业园区工业企业技术改造经济效益表!AJ79*[1]奖补比例!$D$3+N79*[1]奖补比例!$D$5,[1]苏州工业园区工业企业技术改造经济效益表!AJ79*[1]奖补比例!$E$3+N79*[1]奖补比例!$E$5)))*[1]奖补比例!$G$2&gt;1000,1000,IF(K79="A",[1]苏州工业园区工业企业技术改造经济效益表!AJ79*[1]奖补比例!$B$3+N79*[1]奖补比例!$B$5,IF(K79="B",[1]苏州工业园区工业企业技术改造经济效益表!AJ79*[1]奖补比例!$C$3+N79*[1]奖补比例!$C$5,IF(K79="C",[1]苏州工业园区工业企业技术改造经济效益表!AJ79*[1]奖补比例!$D$3+N79*[1]奖补比例!$D$5,[1]苏州工业园区工业企业技术改造经济效益表!AJ79*[1]奖补比例!$E$3+N79*[1]奖补比例!$E$5)))*[1]奖补比例!$G$2)</f>
        <v>39.0093347273069</v>
      </c>
      <c r="P79" s="45">
        <v>0</v>
      </c>
      <c r="Q79" s="45">
        <v>0</v>
      </c>
      <c r="R79" s="45">
        <v>0</v>
      </c>
      <c r="S79" s="45">
        <f>[1]【扣减】人工智能奖补!F78</f>
        <v>0</v>
      </c>
      <c r="T79" s="45">
        <v>0</v>
      </c>
      <c r="U79" s="45">
        <f>[1]【扣减】投促委!F78</f>
        <v>0</v>
      </c>
      <c r="V79" s="55">
        <v>39.0093347273069</v>
      </c>
      <c r="W79" s="53">
        <f t="shared" si="6"/>
        <v>39.01</v>
      </c>
      <c r="X79" s="54">
        <f t="shared" si="4"/>
        <v>0.06369744</v>
      </c>
      <c r="Y79" s="60" t="str">
        <f>IF([1]项目纳统比对表!D79="否","未纳统",IF([1]项目纳统比对表!F79="否","不足500万元",""))</f>
        <v>未纳统</v>
      </c>
      <c r="Z79" s="60"/>
      <c r="AA79" s="24">
        <v>39.01</v>
      </c>
    </row>
    <row r="80" spans="1:27">
      <c r="A80" s="35">
        <v>77</v>
      </c>
      <c r="B80" s="36" t="str">
        <f>[1]苏州工业园区工业企业技术改造经济效益表!B80</f>
        <v>苏州碧迪医疗器械有限公司</v>
      </c>
      <c r="C80" s="36" t="str">
        <f>[1]苏州工业园区工业企业技术改造经济效益表!C80</f>
        <v>9132059460819806XN</v>
      </c>
      <c r="D80" s="35">
        <f>[1]经济效益!N80</f>
        <v>45</v>
      </c>
      <c r="E80" s="35">
        <f>[1]智能化效益!R80</f>
        <v>90</v>
      </c>
      <c r="F80" s="35">
        <f>IF([1]综合素质认定!O80&gt;10,10,[1]综合素质认定!O80)</f>
        <v>10</v>
      </c>
      <c r="G80" s="35">
        <v>0</v>
      </c>
      <c r="H80" s="35">
        <v>0</v>
      </c>
      <c r="I80" s="35">
        <v>0</v>
      </c>
      <c r="J80" s="37">
        <f t="shared" si="5"/>
        <v>59.5</v>
      </c>
      <c r="K80" s="35" t="str">
        <f>IF(J80&lt;[1]奖补比例!$D$2,"D",IF(J80&lt;[1]奖补比例!$C$2,"C",IF(J80&lt;[1]奖补比例!$B$2,"B","A")))</f>
        <v>C</v>
      </c>
      <c r="L80" s="36">
        <f>[1]苏州工业园区工业企业技术改造经济效益表!AJ80</f>
        <v>3000.5</v>
      </c>
      <c r="M80" s="35">
        <f>[1]苏州工业园区工业企业技术改造经济效益表!AM80</f>
        <v>0</v>
      </c>
      <c r="N80" s="35">
        <f>IF([1]苏州工业园区工业企业技术改造经济效益表!AN80&gt;=0.7,[1]苏州工业园区工业企业技术改造经济效益表!AM80,0)</f>
        <v>0</v>
      </c>
      <c r="O80" s="44">
        <f>IF(IF(K80="A",[1]苏州工业园区工业企业技术改造经济效益表!AJ80*[1]奖补比例!$B$3+N80*[1]奖补比例!$B$5,IF(K80="B",[1]苏州工业园区工业企业技术改造经济效益表!AJ80*[1]奖补比例!$C$3+N80*[1]奖补比例!$C$5,IF(K80="C",[1]苏州工业园区工业企业技术改造经济效益表!AJ80*[1]奖补比例!$D$3+N80*[1]奖补比例!$D$5,[1]苏州工业园区工业企业技术改造经济效益表!AJ80*[1]奖补比例!$E$3+N80*[1]奖补比例!$E$5)))*[1]奖补比例!$G$2&gt;1000,1000,IF(K80="A",[1]苏州工业园区工业企业技术改造经济效益表!AJ80*[1]奖补比例!$B$3+N80*[1]奖补比例!$B$5,IF(K80="B",[1]苏州工业园区工业企业技术改造经济效益表!AJ80*[1]奖补比例!$C$3+N80*[1]奖补比例!$C$5,IF(K80="C",[1]苏州工业园区工业企业技术改造经济效益表!AJ80*[1]奖补比例!$D$3+N80*[1]奖补比例!$D$5,[1]苏州工业园区工业企业技术改造经济效益表!AJ80*[1]奖补比例!$E$3+N80*[1]奖补比例!$E$5)))*[1]奖补比例!$G$2)</f>
        <v>119.45260545</v>
      </c>
      <c r="P80" s="45">
        <v>0</v>
      </c>
      <c r="Q80" s="45">
        <v>0</v>
      </c>
      <c r="R80" s="45">
        <v>0</v>
      </c>
      <c r="S80" s="45">
        <f>[1]【扣减】人工智能奖补!F79</f>
        <v>0</v>
      </c>
      <c r="T80" s="45">
        <v>0</v>
      </c>
      <c r="U80" s="45">
        <f>[1]【扣减】投促委!F79</f>
        <v>1354</v>
      </c>
      <c r="V80" s="52">
        <v>0</v>
      </c>
      <c r="W80" s="53">
        <f t="shared" si="6"/>
        <v>0</v>
      </c>
      <c r="X80" s="54">
        <f t="shared" si="4"/>
        <v>0.0398109</v>
      </c>
      <c r="Y80" s="60" t="str">
        <f>IF([1]项目纳统比对表!D80="否","未纳统",IF([1]项目纳统比对表!F80="否","不足500万元",""))</f>
        <v/>
      </c>
      <c r="Z80" s="60"/>
      <c r="AA80" s="24">
        <v>0</v>
      </c>
    </row>
    <row r="81" spans="1:27">
      <c r="A81" s="35">
        <v>78</v>
      </c>
      <c r="B81" s="36" t="str">
        <f>[1]苏州工业园区工业企业技术改造经济效益表!B81</f>
        <v>苏州春兴精工股份有限公司</v>
      </c>
      <c r="C81" s="36" t="str">
        <f>[1]苏州工业园区工业企业技术改造经济效益表!C81</f>
        <v>91320000832592061P</v>
      </c>
      <c r="D81" s="37">
        <f>[1]经济效益!N81</f>
        <v>43.5479140198975</v>
      </c>
      <c r="E81" s="37">
        <f>[1]智能化效益!R81</f>
        <v>81.0271</v>
      </c>
      <c r="F81" s="35">
        <f>IF([1]综合素质认定!O81&gt;10,10,[1]综合素质认定!O81)</f>
        <v>4</v>
      </c>
      <c r="G81" s="35">
        <v>0</v>
      </c>
      <c r="H81" s="35">
        <v>0</v>
      </c>
      <c r="I81" s="35">
        <v>0</v>
      </c>
      <c r="J81" s="37">
        <f t="shared" si="5"/>
        <v>50.6889598139282</v>
      </c>
      <c r="K81" s="35" t="str">
        <f>IF(J81&lt;[1]奖补比例!$D$2,"D",IF(J81&lt;[1]奖补比例!$C$2,"C",IF(J81&lt;[1]奖补比例!$B$2,"B","A")))</f>
        <v>C</v>
      </c>
      <c r="L81" s="36">
        <f>[1]苏州工业园区工业企业技术改造经济效益表!AJ81</f>
        <v>663.64</v>
      </c>
      <c r="M81" s="35">
        <f>[1]苏州工业园区工业企业技术改造经济效益表!AM81</f>
        <v>0</v>
      </c>
      <c r="N81" s="35">
        <f>IF([1]苏州工业园区工业企业技术改造经济效益表!AN81&gt;=0.7,[1]苏州工业园区工业企业技术改造经济效益表!AM81,0)</f>
        <v>0</v>
      </c>
      <c r="O81" s="44">
        <f>IF(IF(K81="A",[1]苏州工业园区工业企业技术改造经济效益表!AJ81*[1]奖补比例!$B$3+N81*[1]奖补比例!$B$5,IF(K81="B",[1]苏州工业园区工业企业技术改造经济效益表!AJ81*[1]奖补比例!$C$3+N81*[1]奖补比例!$C$5,IF(K81="C",[1]苏州工业园区工业企业技术改造经济效益表!AJ81*[1]奖补比例!$D$3+N81*[1]奖补比例!$D$5,[1]苏州工业园区工业企业技术改造经济效益表!AJ81*[1]奖补比例!$E$3+N81*[1]奖补比例!$E$5)))*[1]奖补比例!$G$2&gt;1000,1000,IF(K81="A",[1]苏州工业园区工业企业技术改造经济效益表!AJ81*[1]奖补比例!$B$3+N81*[1]奖补比例!$B$5,IF(K81="B",[1]苏州工业园区工业企业技术改造经济效益表!AJ81*[1]奖补比例!$C$3+N81*[1]奖补比例!$C$5,IF(K81="C",[1]苏州工业园区工业企业技术改造经济效益表!AJ81*[1]奖补比例!$D$3+N81*[1]奖补比例!$D$5,[1]苏州工业园区工业企业技术改造经济效益表!AJ81*[1]奖补比例!$E$3+N81*[1]奖补比例!$E$5)))*[1]奖补比例!$G$2)</f>
        <v>26.420105676</v>
      </c>
      <c r="P81" s="45">
        <v>0</v>
      </c>
      <c r="Q81" s="45">
        <v>0</v>
      </c>
      <c r="R81" s="45">
        <v>0</v>
      </c>
      <c r="S81" s="45">
        <f>[1]【扣减】人工智能奖补!F80</f>
        <v>0</v>
      </c>
      <c r="T81" s="45">
        <v>0</v>
      </c>
      <c r="U81" s="45">
        <f>[1]【扣减】投促委!F80</f>
        <v>0</v>
      </c>
      <c r="V81" s="55">
        <v>26.420105676</v>
      </c>
      <c r="W81" s="53">
        <f t="shared" si="6"/>
        <v>26.42</v>
      </c>
      <c r="X81" s="54">
        <f t="shared" si="4"/>
        <v>0.0398109</v>
      </c>
      <c r="Y81" s="60" t="str">
        <f>IF([1]项目纳统比对表!D81="否","未纳统",IF([1]项目纳统比对表!F81="否","不足500万元",""))</f>
        <v/>
      </c>
      <c r="Z81" s="60"/>
      <c r="AA81" s="24">
        <v>26.42</v>
      </c>
    </row>
    <row r="82" spans="1:27">
      <c r="A82" s="35">
        <v>79</v>
      </c>
      <c r="B82" s="36" t="str">
        <f>[1]苏州工业园区工业企业技术改造经济效益表!B82</f>
        <v>苏州德斯倍电子有限公司</v>
      </c>
      <c r="C82" s="36" t="str">
        <f>[1]苏州工业园区工业企业技术改造经济效益表!C82</f>
        <v>91320594MA1Y79R715</v>
      </c>
      <c r="D82" s="35">
        <f>[1]经济效益!N82</f>
        <v>68</v>
      </c>
      <c r="E82" s="35">
        <f>[1]智能化效益!R82</f>
        <v>90</v>
      </c>
      <c r="F82" s="35">
        <f>IF([1]综合素质认定!O82&gt;10,10,[1]综合素质认定!O82)</f>
        <v>0</v>
      </c>
      <c r="G82" s="35">
        <v>0</v>
      </c>
      <c r="H82" s="35">
        <v>0</v>
      </c>
      <c r="I82" s="35">
        <v>0</v>
      </c>
      <c r="J82" s="37">
        <f t="shared" si="5"/>
        <v>65.6</v>
      </c>
      <c r="K82" s="35" t="str">
        <f>IF(J82&lt;[1]奖补比例!$D$2,"D",IF(J82&lt;[1]奖补比例!$C$2,"C",IF(J82&lt;[1]奖补比例!$B$2,"B","A")))</f>
        <v>B</v>
      </c>
      <c r="L82" s="36">
        <f>[1]苏州工业园区工业企业技术改造经济效益表!AJ82</f>
        <v>1787.17</v>
      </c>
      <c r="M82" s="35">
        <f>[1]苏州工业园区工业企业技术改造经济效益表!AM82</f>
        <v>590.98</v>
      </c>
      <c r="N82" s="35">
        <f>IF([1]苏州工业园区工业企业技术改造经济效益表!AN82&gt;=0.7,[1]苏州工业园区工业企业技术改造经济效益表!AM82,0)</f>
        <v>0</v>
      </c>
      <c r="O82" s="44">
        <f>IF(IF(K82="A",[1]苏州工业园区工业企业技术改造经济效益表!AJ82*[1]奖补比例!$B$3+N82*[1]奖补比例!$B$5,IF(K82="B",[1]苏州工业园区工业企业技术改造经济效益表!AJ82*[1]奖补比例!$C$3+N82*[1]奖补比例!$C$5,IF(K82="C",[1]苏州工业园区工业企业技术改造经济效益表!AJ82*[1]奖补比例!$D$3+N82*[1]奖补比例!$D$5,[1]苏州工业园区工业企业技术改造经济效益表!AJ82*[1]奖补比例!$E$3+N82*[1]奖补比例!$E$5)))*[1]奖补比例!$G$2&gt;1000,1000,IF(K82="A",[1]苏州工业园区工业企业技术改造经济效益表!AJ82*[1]奖补比例!$B$3+N82*[1]奖补比例!$B$5,IF(K82="B",[1]苏州工业园区工业企业技术改造经济效益表!AJ82*[1]奖补比例!$C$3+N82*[1]奖补比例!$C$5,IF(K82="C",[1]苏州工业园区工业企业技术改造经济效益表!AJ82*[1]奖补比例!$D$3+N82*[1]奖补比例!$D$5,[1]苏州工业园区工业企业技术改造经济效益表!AJ82*[1]奖补比例!$E$3+N82*[1]奖补比例!$E$5)))*[1]奖补比例!$G$2)</f>
        <v>113.8381538448</v>
      </c>
      <c r="P82" s="45">
        <v>0</v>
      </c>
      <c r="Q82" s="45">
        <v>0</v>
      </c>
      <c r="R82" s="45">
        <v>0</v>
      </c>
      <c r="S82" s="45">
        <f>[1]【扣减】人工智能奖补!F81</f>
        <v>0</v>
      </c>
      <c r="T82" s="45">
        <v>0</v>
      </c>
      <c r="U82" s="45">
        <f>[1]【扣减】投促委!F81</f>
        <v>0</v>
      </c>
      <c r="V82" s="55">
        <v>113.8381538448</v>
      </c>
      <c r="W82" s="53">
        <f t="shared" si="6"/>
        <v>113.84</v>
      </c>
      <c r="X82" s="54">
        <f t="shared" si="4"/>
        <v>0.06369744</v>
      </c>
      <c r="Y82" s="60" t="str">
        <f>IF([1]项目纳统比对表!D82="否","未纳统",IF([1]项目纳统比对表!F82="否","不足500万元",""))</f>
        <v>未纳统</v>
      </c>
      <c r="Z82" s="60"/>
      <c r="AA82" s="24">
        <v>113.84</v>
      </c>
    </row>
    <row r="83" spans="1:27">
      <c r="A83" s="35">
        <v>80</v>
      </c>
      <c r="B83" s="36" t="str">
        <f>[1]苏州工业园区工业企业技术改造经济效益表!B83</f>
        <v>苏州东辉光学有限公司</v>
      </c>
      <c r="C83" s="36" t="str">
        <f>[1]苏州工业园区工业企业技术改造经济效益表!C83</f>
        <v>91320594672010084A</v>
      </c>
      <c r="D83" s="37">
        <f>[1]经济效益!N83</f>
        <v>75.9285221973401</v>
      </c>
      <c r="E83" s="35">
        <f>[1]智能化效益!R83</f>
        <v>90</v>
      </c>
      <c r="F83" s="35">
        <f>IF([1]综合素质认定!O83&gt;10,10,[1]综合素质认定!O83)</f>
        <v>1</v>
      </c>
      <c r="G83" s="35">
        <v>0</v>
      </c>
      <c r="H83" s="35">
        <v>0</v>
      </c>
      <c r="I83" s="35">
        <v>0</v>
      </c>
      <c r="J83" s="37">
        <f t="shared" si="5"/>
        <v>72.1499655381381</v>
      </c>
      <c r="K83" s="35" t="str">
        <f>IF(J83&lt;[1]奖补比例!$D$2,"D",IF(J83&lt;[1]奖补比例!$C$2,"C",IF(J83&lt;[1]奖补比例!$B$2,"B","A")))</f>
        <v>B</v>
      </c>
      <c r="L83" s="36">
        <f>[1]苏州工业园区工业企业技术改造经济效益表!AJ83</f>
        <v>961.26</v>
      </c>
      <c r="M83" s="35">
        <f>[1]苏州工业园区工业企业技术改造经济效益表!AM83</f>
        <v>13.39</v>
      </c>
      <c r="N83" s="35">
        <f>IF([1]苏州工业园区工业企业技术改造经济效益表!AN83&gt;=0.7,[1]苏州工业园区工业企业技术改造经济效益表!AM83,0)</f>
        <v>0</v>
      </c>
      <c r="O83" s="44">
        <f>IF(IF(K83="A",[1]苏州工业园区工业企业技术改造经济效益表!AJ83*[1]奖补比例!$B$3+N83*[1]奖补比例!$B$5,IF(K83="B",[1]苏州工业园区工业企业技术改造经济效益表!AJ83*[1]奖补比例!$C$3+N83*[1]奖补比例!$C$5,IF(K83="C",[1]苏州工业园区工业企业技术改造经济效益表!AJ83*[1]奖补比例!$D$3+N83*[1]奖补比例!$D$5,[1]苏州工业园区工业企业技术改造经济效益表!AJ83*[1]奖补比例!$E$3+N83*[1]奖补比例!$E$5)))*[1]奖补比例!$G$2&gt;1000,1000,IF(K83="A",[1]苏州工业园区工业企业技术改造经济效益表!AJ83*[1]奖补比例!$B$3+N83*[1]奖补比例!$B$5,IF(K83="B",[1]苏州工业园区工业企业技术改造经济效益表!AJ83*[1]奖补比例!$C$3+N83*[1]奖补比例!$C$5,IF(K83="C",[1]苏州工业园区工业企业技术改造经济效益表!AJ83*[1]奖补比例!$D$3+N83*[1]奖补比例!$D$5,[1]苏州工业园区工业企业技术改造经济效益表!AJ83*[1]奖补比例!$E$3+N83*[1]奖补比例!$E$5)))*[1]奖补比例!$G$2)</f>
        <v>61.2298011744</v>
      </c>
      <c r="P83" s="45">
        <v>0</v>
      </c>
      <c r="Q83" s="45">
        <v>0</v>
      </c>
      <c r="R83" s="45">
        <v>0</v>
      </c>
      <c r="S83" s="45">
        <f>[1]【扣减】人工智能奖补!F82</f>
        <v>0</v>
      </c>
      <c r="T83" s="45">
        <v>0</v>
      </c>
      <c r="U83" s="45">
        <f>[1]【扣减】投促委!F82</f>
        <v>0</v>
      </c>
      <c r="V83" s="55">
        <v>61.2298011744</v>
      </c>
      <c r="W83" s="53">
        <f t="shared" si="6"/>
        <v>61.23</v>
      </c>
      <c r="X83" s="54">
        <f t="shared" si="4"/>
        <v>0.06369744</v>
      </c>
      <c r="Y83" s="60" t="str">
        <f>IF([1]项目纳统比对表!D83="否","未纳统",IF([1]项目纳统比对表!F83="否","不足500万元",""))</f>
        <v/>
      </c>
      <c r="Z83" s="60"/>
      <c r="AA83" s="24">
        <v>61.23</v>
      </c>
    </row>
    <row r="84" spans="1:27">
      <c r="A84" s="35">
        <v>81</v>
      </c>
      <c r="B84" s="36" t="str">
        <f>[1]苏州工业园区工业企业技术改造经济效益表!B84</f>
        <v>苏州恩都法汽车系统有限公司</v>
      </c>
      <c r="C84" s="36" t="str">
        <f>[1]苏州工业园区工业企业技术改造经济效益表!C84</f>
        <v>91320594MA1MPXL923</v>
      </c>
      <c r="D84" s="37">
        <f>[1]经济效益!N84</f>
        <v>75.047100283722</v>
      </c>
      <c r="E84" s="37">
        <f>[1]智能化效益!R84</f>
        <v>91.9684</v>
      </c>
      <c r="F84" s="35">
        <f>IF([1]综合素质认定!O84&gt;10,10,[1]综合素质认定!O84)</f>
        <v>0</v>
      </c>
      <c r="G84" s="35">
        <v>0</v>
      </c>
      <c r="H84" s="35">
        <v>0</v>
      </c>
      <c r="I84" s="35">
        <v>0</v>
      </c>
      <c r="J84" s="37">
        <f t="shared" si="5"/>
        <v>70.9266501986054</v>
      </c>
      <c r="K84" s="35" t="str">
        <f>IF(J84&lt;[1]奖补比例!$D$2,"D",IF(J84&lt;[1]奖补比例!$C$2,"C",IF(J84&lt;[1]奖补比例!$B$2,"B","A")))</f>
        <v>B</v>
      </c>
      <c r="L84" s="36">
        <f>[1]苏州工业园区工业企业技术改造经济效益表!AJ84</f>
        <v>546.01</v>
      </c>
      <c r="M84" s="35">
        <f>[1]苏州工业园区工业企业技术改造经济效益表!AM84</f>
        <v>187.51</v>
      </c>
      <c r="N84" s="35">
        <f>IF([1]苏州工业园区工业企业技术改造经济效益表!AN84&gt;=0.7,[1]苏州工业园区工业企业技术改造经济效益表!AM84,0)</f>
        <v>0</v>
      </c>
      <c r="O84" s="44">
        <f>IF(IF(K84="A",[1]苏州工业园区工业企业技术改造经济效益表!AJ84*[1]奖补比例!$B$3+N84*[1]奖补比例!$B$5,IF(K84="B",[1]苏州工业园区工业企业技术改造经济效益表!AJ84*[1]奖补比例!$C$3+N84*[1]奖补比例!$C$5,IF(K84="C",[1]苏州工业园区工业企业技术改造经济效益表!AJ84*[1]奖补比例!$D$3+N84*[1]奖补比例!$D$5,[1]苏州工业园区工业企业技术改造经济效益表!AJ84*[1]奖补比例!$E$3+N84*[1]奖补比例!$E$5)))*[1]奖补比例!$G$2&gt;1000,1000,IF(K84="A",[1]苏州工业园区工业企业技术改造经济效益表!AJ84*[1]奖补比例!$B$3+N84*[1]奖补比例!$B$5,IF(K84="B",[1]苏州工业园区工业企业技术改造经济效益表!AJ84*[1]奖补比例!$C$3+N84*[1]奖补比例!$C$5,IF(K84="C",[1]苏州工业园区工业企业技术改造经济效益表!AJ84*[1]奖补比例!$D$3+N84*[1]奖补比例!$D$5,[1]苏州工业园区工业企业技术改造经济效益表!AJ84*[1]奖补比例!$E$3+N84*[1]奖补比例!$E$5)))*[1]奖补比例!$G$2)</f>
        <v>34.7794392144</v>
      </c>
      <c r="P84" s="45">
        <v>0</v>
      </c>
      <c r="Q84" s="45">
        <v>0</v>
      </c>
      <c r="R84" s="45">
        <v>0</v>
      </c>
      <c r="S84" s="45">
        <f>[1]【扣减】人工智能奖补!F83</f>
        <v>0</v>
      </c>
      <c r="T84" s="45">
        <v>0</v>
      </c>
      <c r="U84" s="45">
        <f>[1]【扣减】投促委!F83</f>
        <v>0</v>
      </c>
      <c r="V84" s="55">
        <v>34.7794392144</v>
      </c>
      <c r="W84" s="53">
        <f t="shared" si="6"/>
        <v>34.78</v>
      </c>
      <c r="X84" s="54">
        <f t="shared" si="4"/>
        <v>0.06369744</v>
      </c>
      <c r="Y84" s="60" t="str">
        <f>IF([1]项目纳统比对表!D84="否","未纳统",IF([1]项目纳统比对表!F84="否","不足500万元",""))</f>
        <v>未纳统</v>
      </c>
      <c r="Z84" s="60"/>
      <c r="AA84" s="24">
        <v>34.78</v>
      </c>
    </row>
    <row r="85" spans="1:27">
      <c r="A85" s="35">
        <v>82</v>
      </c>
      <c r="B85" s="36" t="str">
        <f>[1]苏州工业园区工业企业技术改造经济效益表!B85</f>
        <v>苏州富莱克精密工具有限公司</v>
      </c>
      <c r="C85" s="36" t="str">
        <f>[1]苏州工业园区工业企业技术改造经济效益表!C85</f>
        <v>91320594672023221K</v>
      </c>
      <c r="D85" s="37">
        <f>[1]经济效益!N85</f>
        <v>49.72088908984</v>
      </c>
      <c r="E85" s="35">
        <f>[1]智能化效益!R85</f>
        <v>90</v>
      </c>
      <c r="F85" s="35">
        <f>IF([1]综合素质认定!O85&gt;10,10,[1]综合素质认定!O85)</f>
        <v>0</v>
      </c>
      <c r="G85" s="35">
        <v>0</v>
      </c>
      <c r="H85" s="35">
        <v>0</v>
      </c>
      <c r="I85" s="35">
        <v>0</v>
      </c>
      <c r="J85" s="37">
        <f t="shared" si="5"/>
        <v>52.804622362888</v>
      </c>
      <c r="K85" s="35" t="str">
        <f>IF(J85&lt;[1]奖补比例!$D$2,"D",IF(J85&lt;[1]奖补比例!$C$2,"C",IF(J85&lt;[1]奖补比例!$B$2,"B","A")))</f>
        <v>C</v>
      </c>
      <c r="L85" s="36">
        <f>[1]苏州工业园区工业企业技术改造经济效益表!AJ85</f>
        <v>551.96</v>
      </c>
      <c r="M85" s="35">
        <f>[1]苏州工业园区工业企业技术改造经济效益表!AM85</f>
        <v>0</v>
      </c>
      <c r="N85" s="35">
        <f>IF([1]苏州工业园区工业企业技术改造经济效益表!AN85&gt;=0.7,[1]苏州工业园区工业企业技术改造经济效益表!AM85,0)</f>
        <v>0</v>
      </c>
      <c r="O85" s="44">
        <f>IF(IF(K85="A",[1]苏州工业园区工业企业技术改造经济效益表!AJ85*[1]奖补比例!$B$3+N85*[1]奖补比例!$B$5,IF(K85="B",[1]苏州工业园区工业企业技术改造经济效益表!AJ85*[1]奖补比例!$C$3+N85*[1]奖补比例!$C$5,IF(K85="C",[1]苏州工业园区工业企业技术改造经济效益表!AJ85*[1]奖补比例!$D$3+N85*[1]奖补比例!$D$5,[1]苏州工业园区工业企业技术改造经济效益表!AJ85*[1]奖补比例!$E$3+N85*[1]奖补比例!$E$5)))*[1]奖补比例!$G$2&gt;1000,1000,IF(K85="A",[1]苏州工业园区工业企业技术改造经济效益表!AJ85*[1]奖补比例!$B$3+N85*[1]奖补比例!$B$5,IF(K85="B",[1]苏州工业园区工业企业技术改造经济效益表!AJ85*[1]奖补比例!$C$3+N85*[1]奖补比例!$C$5,IF(K85="C",[1]苏州工业园区工业企业技术改造经济效益表!AJ85*[1]奖补比例!$D$3+N85*[1]奖补比例!$D$5,[1]苏州工业园区工业企业技术改造经济效益表!AJ85*[1]奖补比例!$E$3+N85*[1]奖补比例!$E$5)))*[1]奖补比例!$G$2)</f>
        <v>21.974024364</v>
      </c>
      <c r="P85" s="45">
        <v>0</v>
      </c>
      <c r="Q85" s="45">
        <v>0</v>
      </c>
      <c r="R85" s="45">
        <v>0</v>
      </c>
      <c r="S85" s="45">
        <f>[1]【扣减】人工智能奖补!F84</f>
        <v>0</v>
      </c>
      <c r="T85" s="45">
        <v>0</v>
      </c>
      <c r="U85" s="45">
        <f>[1]【扣减】投促委!F84</f>
        <v>0</v>
      </c>
      <c r="V85" s="55">
        <v>21.974024364</v>
      </c>
      <c r="W85" s="53">
        <f t="shared" si="6"/>
        <v>21.97</v>
      </c>
      <c r="X85" s="54">
        <f t="shared" si="4"/>
        <v>0.0398109</v>
      </c>
      <c r="Y85" s="60" t="str">
        <f>IF([1]项目纳统比对表!D85="否","未纳统",IF([1]项目纳统比对表!F85="否","不足500万元",""))</f>
        <v>未纳统</v>
      </c>
      <c r="Z85" s="60"/>
      <c r="AA85" s="24">
        <v>21.97</v>
      </c>
    </row>
    <row r="86" spans="1:27">
      <c r="A86" s="35">
        <v>83</v>
      </c>
      <c r="B86" s="36" t="str">
        <f>[1]苏州工业园区工业企业技术改造经济效益表!B86</f>
        <v>苏州工业园区久泰精密电子有限公司</v>
      </c>
      <c r="C86" s="36" t="str">
        <f>[1]苏州工业园区工业企业技术改造经济效益表!C86</f>
        <v>9132059474624006X0</v>
      </c>
      <c r="D86" s="37">
        <f>[1]经济效益!N86</f>
        <v>70.5773641460787</v>
      </c>
      <c r="E86" s="35">
        <f>[1]智能化效益!R86</f>
        <v>88</v>
      </c>
      <c r="F86" s="35">
        <f>IF([1]综合素质认定!O86&gt;10,10,[1]综合素质认定!O86)</f>
        <v>0</v>
      </c>
      <c r="G86" s="35">
        <v>0</v>
      </c>
      <c r="H86" s="35">
        <v>0</v>
      </c>
      <c r="I86" s="35">
        <v>0</v>
      </c>
      <c r="J86" s="37">
        <f t="shared" si="5"/>
        <v>67.0041549022551</v>
      </c>
      <c r="K86" s="35" t="str">
        <f>IF(J86&lt;[1]奖补比例!$D$2,"D",IF(J86&lt;[1]奖补比例!$C$2,"C",IF(J86&lt;[1]奖补比例!$B$2,"B","A")))</f>
        <v>B</v>
      </c>
      <c r="L86" s="36">
        <f>[1]苏州工业园区工业企业技术改造经济效益表!AJ86</f>
        <v>3601.35</v>
      </c>
      <c r="M86" s="35">
        <f>[1]苏州工业园区工业企业技术改造经济效益表!AM86</f>
        <v>0</v>
      </c>
      <c r="N86" s="35">
        <f>IF([1]苏州工业园区工业企业技术改造经济效益表!AN86&gt;=0.7,[1]苏州工业园区工业企业技术改造经济效益表!AM86,0)</f>
        <v>0</v>
      </c>
      <c r="O86" s="44">
        <f>IF(IF(K86="A",[1]苏州工业园区工业企业技术改造经济效益表!AJ86*[1]奖补比例!$B$3+N86*[1]奖补比例!$B$5,IF(K86="B",[1]苏州工业园区工业企业技术改造经济效益表!AJ86*[1]奖补比例!$C$3+N86*[1]奖补比例!$C$5,IF(K86="C",[1]苏州工业园区工业企业技术改造经济效益表!AJ86*[1]奖补比例!$D$3+N86*[1]奖补比例!$D$5,[1]苏州工业园区工业企业技术改造经济效益表!AJ86*[1]奖补比例!$E$3+N86*[1]奖补比例!$E$5)))*[1]奖补比例!$G$2&gt;1000,1000,IF(K86="A",[1]苏州工业园区工业企业技术改造经济效益表!AJ86*[1]奖补比例!$B$3+N86*[1]奖补比例!$B$5,IF(K86="B",[1]苏州工业园区工业企业技术改造经济效益表!AJ86*[1]奖补比例!$C$3+N86*[1]奖补比例!$C$5,IF(K86="C",[1]苏州工业园区工业企业技术改造经济效益表!AJ86*[1]奖补比例!$D$3+N86*[1]奖补比例!$D$5,[1]苏州工业园区工业企业技术改造经济效益表!AJ86*[1]奖补比例!$E$3+N86*[1]奖补比例!$E$5)))*[1]奖补比例!$G$2)</f>
        <v>229.396775544</v>
      </c>
      <c r="P86" s="45">
        <v>0</v>
      </c>
      <c r="Q86" s="45">
        <v>0</v>
      </c>
      <c r="R86" s="45">
        <v>0</v>
      </c>
      <c r="S86" s="45">
        <f>[1]【扣减】人工智能奖补!F85</f>
        <v>0</v>
      </c>
      <c r="T86" s="45">
        <v>0</v>
      </c>
      <c r="U86" s="45">
        <f>[1]【扣减】投促委!F85</f>
        <v>0</v>
      </c>
      <c r="V86" s="55">
        <v>229.396775544</v>
      </c>
      <c r="W86" s="53">
        <f t="shared" si="6"/>
        <v>229.4</v>
      </c>
      <c r="X86" s="54">
        <f t="shared" si="4"/>
        <v>0.06369744</v>
      </c>
      <c r="Y86" s="60" t="str">
        <f>IF([1]项目纳统比对表!D86="否","未纳统",IF([1]项目纳统比对表!F86="否","不足500万元",""))</f>
        <v/>
      </c>
      <c r="Z86" s="60"/>
      <c r="AA86" s="24">
        <v>229.4</v>
      </c>
    </row>
    <row r="87" spans="1:27">
      <c r="A87" s="35">
        <v>84</v>
      </c>
      <c r="B87" s="36" t="str">
        <f>[1]苏州工业园区工业企业技术改造经济效益表!B87</f>
        <v>苏州工业园区蓝天燃气热电有限公司</v>
      </c>
      <c r="C87" s="36" t="str">
        <f>[1]苏州工业园区工业企业技术改造经济效益表!C87</f>
        <v>913205947558549871</v>
      </c>
      <c r="D87" s="37">
        <f>[1]经济效益!N87</f>
        <v>89.3618363966651</v>
      </c>
      <c r="E87" s="35">
        <f>[1]智能化效益!R87</f>
        <v>80.11</v>
      </c>
      <c r="F87" s="35">
        <f>IF([1]综合素质认定!O87&gt;10,10,[1]综合素质认定!O87)</f>
        <v>0</v>
      </c>
      <c r="G87" s="35">
        <v>0</v>
      </c>
      <c r="H87" s="35">
        <v>0</v>
      </c>
      <c r="I87" s="35">
        <v>0</v>
      </c>
      <c r="J87" s="37">
        <f t="shared" si="5"/>
        <v>78.5752854776656</v>
      </c>
      <c r="K87" s="35" t="str">
        <f>IF(J87&lt;[1]奖补比例!$D$2,"D",IF(J87&lt;[1]奖补比例!$C$2,"C",IF(J87&lt;[1]奖补比例!$B$2,"B","A")))</f>
        <v>B</v>
      </c>
      <c r="L87" s="36">
        <f>[1]苏州工业园区工业企业技术改造经济效益表!AJ87</f>
        <v>1252.87</v>
      </c>
      <c r="M87" s="35">
        <f>[1]苏州工业园区工业企业技术改造经济效益表!AM87</f>
        <v>24.37</v>
      </c>
      <c r="N87" s="35">
        <f>IF([1]苏州工业园区工业企业技术改造经济效益表!AN87&gt;=0.7,[1]苏州工业园区工业企业技术改造经济效益表!AM87,0)</f>
        <v>0</v>
      </c>
      <c r="O87" s="44">
        <f>IF(IF(K87="A",[1]苏州工业园区工业企业技术改造经济效益表!AJ87*[1]奖补比例!$B$3+N87*[1]奖补比例!$B$5,IF(K87="B",[1]苏州工业园区工业企业技术改造经济效益表!AJ87*[1]奖补比例!$C$3+N87*[1]奖补比例!$C$5,IF(K87="C",[1]苏州工业园区工业企业技术改造经济效益表!AJ87*[1]奖补比例!$D$3+N87*[1]奖补比例!$D$5,[1]苏州工业园区工业企业技术改造经济效益表!AJ87*[1]奖补比例!$E$3+N87*[1]奖补比例!$E$5)))*[1]奖补比例!$G$2&gt;1000,1000,IF(K87="A",[1]苏州工业园区工业企业技术改造经济效益表!AJ87*[1]奖补比例!$B$3+N87*[1]奖补比例!$B$5,IF(K87="B",[1]苏州工业园区工业企业技术改造经济效益表!AJ87*[1]奖补比例!$C$3+N87*[1]奖补比例!$C$5,IF(K87="C",[1]苏州工业园区工业企业技术改造经济效益表!AJ87*[1]奖补比例!$D$3+N87*[1]奖补比例!$D$5,[1]苏州工业园区工业企业技术改造经济效益表!AJ87*[1]奖补比例!$E$3+N87*[1]奖补比例!$E$5)))*[1]奖补比例!$G$2)</f>
        <v>79.8046116528</v>
      </c>
      <c r="P87" s="45">
        <v>0</v>
      </c>
      <c r="Q87" s="45">
        <v>0</v>
      </c>
      <c r="R87" s="45">
        <v>0</v>
      </c>
      <c r="S87" s="45">
        <f>[1]【扣减】人工智能奖补!F86</f>
        <v>0</v>
      </c>
      <c r="T87" s="45">
        <v>0</v>
      </c>
      <c r="U87" s="45">
        <f>[1]【扣减】投促委!F86</f>
        <v>0</v>
      </c>
      <c r="V87" s="55">
        <v>79.8046116528</v>
      </c>
      <c r="W87" s="53">
        <f t="shared" si="6"/>
        <v>79.8</v>
      </c>
      <c r="X87" s="54">
        <f t="shared" si="4"/>
        <v>0.06369744</v>
      </c>
      <c r="Y87" s="60" t="str">
        <f>IF([1]项目纳统比对表!D87="否","未纳统",IF([1]项目纳统比对表!F87="否","不足500万元",""))</f>
        <v>未纳统</v>
      </c>
      <c r="Z87" s="60"/>
      <c r="AA87" s="24">
        <v>79.8</v>
      </c>
    </row>
    <row r="88" spans="1:27">
      <c r="A88" s="35">
        <v>85</v>
      </c>
      <c r="B88" s="36" t="str">
        <f>[1]苏州工业园区工业企业技术改造经济效益表!B88</f>
        <v>苏州工业园区星德胜电机有限公司</v>
      </c>
      <c r="C88" s="36" t="str">
        <f>[1]苏州工业园区工业企业技术改造经济效益表!C88</f>
        <v>9132059476827691X1</v>
      </c>
      <c r="D88" s="35">
        <f>[1]经济效益!N88</f>
        <v>63</v>
      </c>
      <c r="E88" s="35">
        <f>[1]智能化效益!R88</f>
        <v>90</v>
      </c>
      <c r="F88" s="35">
        <f>IF([1]综合素质认定!O88&gt;10,10,[1]综合素质认定!O88)</f>
        <v>1</v>
      </c>
      <c r="G88" s="35">
        <v>0</v>
      </c>
      <c r="H88" s="35">
        <v>0</v>
      </c>
      <c r="I88" s="35">
        <v>0</v>
      </c>
      <c r="J88" s="37">
        <f t="shared" si="5"/>
        <v>63.1</v>
      </c>
      <c r="K88" s="35" t="str">
        <f>IF(J88&lt;[1]奖补比例!$D$2,"D",IF(J88&lt;[1]奖补比例!$C$2,"C",IF(J88&lt;[1]奖补比例!$B$2,"B","A")))</f>
        <v>B</v>
      </c>
      <c r="L88" s="36">
        <f>[1]苏州工业园区工业企业技术改造经济效益表!AJ88</f>
        <v>1570.75</v>
      </c>
      <c r="M88" s="35">
        <f>[1]苏州工业园区工业企业技术改造经济效益表!AM88</f>
        <v>0</v>
      </c>
      <c r="N88" s="35">
        <f>IF([1]苏州工业园区工业企业技术改造经济效益表!AN88&gt;=0.7,[1]苏州工业园区工业企业技术改造经济效益表!AM88,0)</f>
        <v>0</v>
      </c>
      <c r="O88" s="44">
        <f>IF(IF(K88="A",[1]苏州工业园区工业企业技术改造经济效益表!AJ88*[1]奖补比例!$B$3+N88*[1]奖补比例!$B$5,IF(K88="B",[1]苏州工业园区工业企业技术改造经济效益表!AJ88*[1]奖补比例!$C$3+N88*[1]奖补比例!$C$5,IF(K88="C",[1]苏州工业园区工业企业技术改造经济效益表!AJ88*[1]奖补比例!$D$3+N88*[1]奖补比例!$D$5,[1]苏州工业园区工业企业技术改造经济效益表!AJ88*[1]奖补比例!$E$3+N88*[1]奖补比例!$E$5)))*[1]奖补比例!$G$2&gt;1000,1000,IF(K88="A",[1]苏州工业园区工业企业技术改造经济效益表!AJ88*[1]奖补比例!$B$3+N88*[1]奖补比例!$B$5,IF(K88="B",[1]苏州工业园区工业企业技术改造经济效益表!AJ88*[1]奖补比例!$C$3+N88*[1]奖补比例!$C$5,IF(K88="C",[1]苏州工业园区工业企业技术改造经济效益表!AJ88*[1]奖补比例!$D$3+N88*[1]奖补比例!$D$5,[1]苏州工业园区工业企业技术改造经济效益表!AJ88*[1]奖补比例!$E$3+N88*[1]奖补比例!$E$5)))*[1]奖补比例!$G$2)</f>
        <v>100.05275388</v>
      </c>
      <c r="P88" s="45">
        <v>0</v>
      </c>
      <c r="Q88" s="45">
        <v>0</v>
      </c>
      <c r="R88" s="45">
        <v>0</v>
      </c>
      <c r="S88" s="45">
        <f>[1]【扣减】人工智能奖补!F87</f>
        <v>0</v>
      </c>
      <c r="T88" s="45">
        <v>0</v>
      </c>
      <c r="U88" s="45">
        <f>[1]【扣减】投促委!F87</f>
        <v>0</v>
      </c>
      <c r="V88" s="55">
        <v>100.05275388</v>
      </c>
      <c r="W88" s="53">
        <f t="shared" si="6"/>
        <v>100.05</v>
      </c>
      <c r="X88" s="54">
        <f t="shared" si="4"/>
        <v>0.06369744</v>
      </c>
      <c r="Y88" s="60" t="str">
        <f>IF([1]项目纳统比对表!D88="否","未纳统",IF([1]项目纳统比对表!F88="否","不足500万元",""))</f>
        <v/>
      </c>
      <c r="Z88" s="60"/>
      <c r="AA88" s="24">
        <v>100.05</v>
      </c>
    </row>
    <row r="89" spans="1:27">
      <c r="A89" s="35">
        <v>86</v>
      </c>
      <c r="B89" s="36" t="str">
        <f>[1]苏州工业园区工业企业技术改造经济效益表!B89</f>
        <v>苏州恒瑞宏远医疗科技有限公司</v>
      </c>
      <c r="C89" s="36" t="str">
        <f>[1]苏州工业园区工业企业技术改造经济效益表!C89</f>
        <v>91320594MA1X6PHN6H</v>
      </c>
      <c r="D89" s="35">
        <f>[1]经济效益!N89</f>
        <v>70</v>
      </c>
      <c r="E89" s="35">
        <f>[1]智能化效益!R89</f>
        <v>85</v>
      </c>
      <c r="F89" s="35">
        <f>IF([1]综合素质认定!O89&gt;10,10,[1]综合素质认定!O89)</f>
        <v>0</v>
      </c>
      <c r="G89" s="35">
        <v>0</v>
      </c>
      <c r="H89" s="35">
        <v>0</v>
      </c>
      <c r="I89" s="35">
        <v>0</v>
      </c>
      <c r="J89" s="35">
        <f t="shared" si="5"/>
        <v>66</v>
      </c>
      <c r="K89" s="35" t="str">
        <f>IF(J89&lt;[1]奖补比例!$D$2,"D",IF(J89&lt;[1]奖补比例!$C$2,"C",IF(J89&lt;[1]奖补比例!$B$2,"B","A")))</f>
        <v>B</v>
      </c>
      <c r="L89" s="36">
        <f>[1]苏州工业园区工业企业技术改造经济效益表!AJ89</f>
        <v>1627.05</v>
      </c>
      <c r="M89" s="35">
        <f>[1]苏州工业园区工业企业技术改造经济效益表!AM89</f>
        <v>0</v>
      </c>
      <c r="N89" s="35">
        <f>IF([1]苏州工业园区工业企业技术改造经济效益表!AN89&gt;=0.7,[1]苏州工业园区工业企业技术改造经济效益表!AM89,0)</f>
        <v>0</v>
      </c>
      <c r="O89" s="44">
        <f>IF(IF(K89="A",[1]苏州工业园区工业企业技术改造经济效益表!AJ89*[1]奖补比例!$B$3+N89*[1]奖补比例!$B$5,IF(K89="B",[1]苏州工业园区工业企业技术改造经济效益表!AJ89*[1]奖补比例!$C$3+N89*[1]奖补比例!$C$5,IF(K89="C",[1]苏州工业园区工业企业技术改造经济效益表!AJ89*[1]奖补比例!$D$3+N89*[1]奖补比例!$D$5,[1]苏州工业园区工业企业技术改造经济效益表!AJ89*[1]奖补比例!$E$3+N89*[1]奖补比例!$E$5)))*[1]奖补比例!$G$2&gt;1000,1000,IF(K89="A",[1]苏州工业园区工业企业技术改造经济效益表!AJ89*[1]奖补比例!$B$3+N89*[1]奖补比例!$B$5,IF(K89="B",[1]苏州工业园区工业企业技术改造经济效益表!AJ89*[1]奖补比例!$C$3+N89*[1]奖补比例!$C$5,IF(K89="C",[1]苏州工业园区工业企业技术改造经济效益表!AJ89*[1]奖补比例!$D$3+N89*[1]奖补比例!$D$5,[1]苏州工业园区工业企业技术改造经济效益表!AJ89*[1]奖补比例!$E$3+N89*[1]奖补比例!$E$5)))*[1]奖补比例!$G$2)</f>
        <v>103.638919752</v>
      </c>
      <c r="P89" s="45">
        <f>VLOOKUP(B89,[1]【扣减】省技改综合奖补!$C$2:$E$59,3,0)/10000</f>
        <v>68</v>
      </c>
      <c r="Q89" s="45">
        <v>0</v>
      </c>
      <c r="R89" s="45">
        <v>0</v>
      </c>
      <c r="S89" s="45">
        <f>[1]【扣减】人工智能奖补!F88</f>
        <v>0</v>
      </c>
      <c r="T89" s="45">
        <v>0</v>
      </c>
      <c r="U89" s="45">
        <f>[1]【扣减】投促委!F88</f>
        <v>278</v>
      </c>
      <c r="V89" s="52">
        <v>0</v>
      </c>
      <c r="W89" s="53">
        <f t="shared" si="6"/>
        <v>0</v>
      </c>
      <c r="X89" s="54">
        <f t="shared" si="4"/>
        <v>0.06369744</v>
      </c>
      <c r="Y89" s="60" t="str">
        <f>IF([1]项目纳统比对表!D89="否","未纳统",IF([1]项目纳统比对表!F89="否","不足500万元",""))</f>
        <v>不足500万元</v>
      </c>
      <c r="Z89" s="60"/>
      <c r="AA89" s="24">
        <v>0</v>
      </c>
    </row>
    <row r="90" spans="1:27">
      <c r="A90" s="35">
        <v>87</v>
      </c>
      <c r="B90" s="36" t="str">
        <f>[1]苏州工业园区工业企业技术改造经济效益表!B90</f>
        <v>苏州华星光电技术有限公司</v>
      </c>
      <c r="C90" s="36" t="str">
        <f>[1]苏州工业园区工业企业技术改造经济效益表!C90</f>
        <v>91320594717884886K</v>
      </c>
      <c r="D90" s="37">
        <f>[1]经济效益!N90</f>
        <v>51.8030272461861</v>
      </c>
      <c r="E90" s="35">
        <f>[1]智能化效益!R90</f>
        <v>90</v>
      </c>
      <c r="F90" s="35">
        <f>IF([1]综合素质认定!O90&gt;10,10,[1]综合素质认定!O90)</f>
        <v>1</v>
      </c>
      <c r="G90" s="35">
        <v>0</v>
      </c>
      <c r="H90" s="35">
        <v>0</v>
      </c>
      <c r="I90" s="35">
        <v>0</v>
      </c>
      <c r="J90" s="37">
        <f t="shared" si="5"/>
        <v>55.2621190723303</v>
      </c>
      <c r="K90" s="35" t="str">
        <f>IF(J90&lt;[1]奖补比例!$D$2,"D",IF(J90&lt;[1]奖补比例!$C$2,"C",IF(J90&lt;[1]奖补比例!$B$2,"B","A")))</f>
        <v>C</v>
      </c>
      <c r="L90" s="36">
        <f>[1]苏州工业园区工业企业技术改造经济效益表!AJ90</f>
        <v>6483.89</v>
      </c>
      <c r="M90" s="35">
        <f>[1]苏州工业园区工业企业技术改造经济效益表!AM90</f>
        <v>0</v>
      </c>
      <c r="N90" s="35">
        <f>IF([1]苏州工业园区工业企业技术改造经济效益表!AN90&gt;=0.7,[1]苏州工业园区工业企业技术改造经济效益表!AM90,0)</f>
        <v>0</v>
      </c>
      <c r="O90" s="44">
        <f>IF(IF(K90="A",[1]苏州工业园区工业企业技术改造经济效益表!AJ90*[1]奖补比例!$B$3+N90*[1]奖补比例!$B$5,IF(K90="B",[1]苏州工业园区工业企业技术改造经济效益表!AJ90*[1]奖补比例!$C$3+N90*[1]奖补比例!$C$5,IF(K90="C",[1]苏州工业园区工业企业技术改造经济效益表!AJ90*[1]奖补比例!$D$3+N90*[1]奖补比例!$D$5,[1]苏州工业园区工业企业技术改造经济效益表!AJ90*[1]奖补比例!$E$3+N90*[1]奖补比例!$E$5)))*[1]奖补比例!$G$2&gt;1000,1000,IF(K90="A",[1]苏州工业园区工业企业技术改造经济效益表!AJ90*[1]奖补比例!$B$3+N90*[1]奖补比例!$B$5,IF(K90="B",[1]苏州工业园区工业企业技术改造经济效益表!AJ90*[1]奖补比例!$C$3+N90*[1]奖补比例!$C$5,IF(K90="C",[1]苏州工业园区工业企业技术改造经济效益表!AJ90*[1]奖补比例!$D$3+N90*[1]奖补比例!$D$5,[1]苏州工业园区工业企业技术改造经济效益表!AJ90*[1]奖补比例!$E$3+N90*[1]奖补比例!$E$5)))*[1]奖补比例!$G$2)</f>
        <v>258.129496401</v>
      </c>
      <c r="P90" s="45">
        <v>0</v>
      </c>
      <c r="Q90" s="45">
        <v>0</v>
      </c>
      <c r="R90" s="45">
        <v>0</v>
      </c>
      <c r="S90" s="45">
        <f>[1]【扣减】人工智能奖补!F89</f>
        <v>0</v>
      </c>
      <c r="T90" s="45">
        <v>0</v>
      </c>
      <c r="U90" s="45">
        <f>[1]【扣减】投促委!F89</f>
        <v>0</v>
      </c>
      <c r="V90" s="55">
        <v>258.129496401</v>
      </c>
      <c r="W90" s="53">
        <f t="shared" si="6"/>
        <v>258.13</v>
      </c>
      <c r="X90" s="54">
        <f t="shared" si="4"/>
        <v>0.0398109</v>
      </c>
      <c r="Y90" s="60" t="str">
        <f>IF([1]项目纳统比对表!D90="否","未纳统",IF([1]项目纳统比对表!F90="否","不足500万元",""))</f>
        <v>未纳统</v>
      </c>
      <c r="Z90" s="60"/>
      <c r="AA90" s="24">
        <v>258.13</v>
      </c>
    </row>
    <row r="91" spans="1:27">
      <c r="A91" s="35">
        <v>88</v>
      </c>
      <c r="B91" s="36" t="str">
        <f>[1]苏州工业园区工业企业技术改造经济效益表!B91</f>
        <v>苏州华星光电显示有限公司</v>
      </c>
      <c r="C91" s="36" t="str">
        <f>[1]苏州工业园区工业企业技术改造经济效益表!C91</f>
        <v>91320594742473456P</v>
      </c>
      <c r="D91" s="35">
        <f>[1]经济效益!N91</f>
        <v>60</v>
      </c>
      <c r="E91" s="35">
        <f>[1]智能化效益!R91</f>
        <v>88</v>
      </c>
      <c r="F91" s="35">
        <f>IF([1]综合素质认定!O91&gt;10,10,[1]综合素质认定!O91)</f>
        <v>1</v>
      </c>
      <c r="G91" s="35">
        <v>0</v>
      </c>
      <c r="H91" s="35">
        <v>0</v>
      </c>
      <c r="I91" s="35">
        <v>0</v>
      </c>
      <c r="J91" s="37">
        <f t="shared" si="5"/>
        <v>60.6</v>
      </c>
      <c r="K91" s="35" t="str">
        <f>IF(J91&lt;[1]奖补比例!$D$2,"D",IF(J91&lt;[1]奖补比例!$C$2,"C",IF(J91&lt;[1]奖补比例!$B$2,"B","A")))</f>
        <v>B</v>
      </c>
      <c r="L91" s="36">
        <f>[1]苏州工业园区工业企业技术改造经济效益表!AJ91</f>
        <v>11677.17</v>
      </c>
      <c r="M91" s="35">
        <f>[1]苏州工业园区工业企业技术改造经济效益表!AM91</f>
        <v>1296.94</v>
      </c>
      <c r="N91" s="35">
        <f>IF([1]苏州工业园区工业企业技术改造经济效益表!AN91&gt;=0.7,[1]苏州工业园区工业企业技术改造经济效益表!AM91,0)</f>
        <v>0</v>
      </c>
      <c r="O91" s="44">
        <f>IF(IF(K91="A",[1]苏州工业园区工业企业技术改造经济效益表!AJ91*[1]奖补比例!$B$3+N91*[1]奖补比例!$B$5,IF(K91="B",[1]苏州工业园区工业企业技术改造经济效益表!AJ91*[1]奖补比例!$C$3+N91*[1]奖补比例!$C$5,IF(K91="C",[1]苏州工业园区工业企业技术改造经济效益表!AJ91*[1]奖补比例!$D$3+N91*[1]奖补比例!$D$5,[1]苏州工业园区工业企业技术改造经济效益表!AJ91*[1]奖补比例!$E$3+N91*[1]奖补比例!$E$5)))*[1]奖补比例!$G$2&gt;1000,1000,IF(K91="A",[1]苏州工业园区工业企业技术改造经济效益表!AJ91*[1]奖补比例!$B$3+N91*[1]奖补比例!$B$5,IF(K91="B",[1]苏州工业园区工业企业技术改造经济效益表!AJ91*[1]奖补比例!$C$3+N91*[1]奖补比例!$C$5,IF(K91="C",[1]苏州工业园区工业企业技术改造经济效益表!AJ91*[1]奖补比例!$D$3+N91*[1]奖补比例!$D$5,[1]苏州工业园区工业企业技术改造经济效益表!AJ91*[1]奖补比例!$E$3+N91*[1]奖补比例!$E$5)))*[1]奖补比例!$G$2)</f>
        <v>743.8058354448</v>
      </c>
      <c r="P91" s="45">
        <v>0</v>
      </c>
      <c r="Q91" s="45">
        <v>0</v>
      </c>
      <c r="R91" s="45">
        <f>VLOOKUP(B91,[1]【扣减】节能改造项目奖补!$B$2:$C$23,2,0)</f>
        <v>32</v>
      </c>
      <c r="S91" s="45">
        <f>[1]【扣减】人工智能奖补!F90</f>
        <v>0</v>
      </c>
      <c r="T91" s="45">
        <v>0</v>
      </c>
      <c r="U91" s="45">
        <f>[1]【扣减】投促委!F90</f>
        <v>0</v>
      </c>
      <c r="V91" s="55">
        <v>711.8058354448</v>
      </c>
      <c r="W91" s="53">
        <f t="shared" si="6"/>
        <v>711.81</v>
      </c>
      <c r="X91" s="54">
        <f t="shared" si="4"/>
        <v>0.06369744</v>
      </c>
      <c r="Y91" s="60" t="str">
        <f>IF([1]项目纳统比对表!D91="否","未纳统",IF([1]项目纳统比对表!F91="否","不足500万元",""))</f>
        <v>未纳统</v>
      </c>
      <c r="Z91" s="60"/>
      <c r="AA91" s="24">
        <v>711.81</v>
      </c>
    </row>
    <row r="92" spans="1:27">
      <c r="A92" s="35">
        <v>89</v>
      </c>
      <c r="B92" s="36" t="str">
        <f>[1]苏州工业园区工业企业技术改造经济效益表!B92</f>
        <v>苏州华兴源创科技股份有限公司</v>
      </c>
      <c r="C92" s="36" t="str">
        <f>[1]苏州工业园区工业企业技术改造经济效益表!C92</f>
        <v>91320594776412379N</v>
      </c>
      <c r="D92" s="35">
        <f>[1]经济效益!N92</f>
        <v>61</v>
      </c>
      <c r="E92" s="35">
        <f>[1]智能化效益!R92</f>
        <v>91.08</v>
      </c>
      <c r="F92" s="35">
        <f>IF([1]综合素质认定!O92&gt;10,10,[1]综合素质认定!O92)</f>
        <v>2</v>
      </c>
      <c r="G92" s="35">
        <v>0</v>
      </c>
      <c r="H92" s="35">
        <v>0</v>
      </c>
      <c r="I92" s="35">
        <v>0</v>
      </c>
      <c r="J92" s="37">
        <f t="shared" si="5"/>
        <v>62.916</v>
      </c>
      <c r="K92" s="35" t="str">
        <f>IF(J92&lt;[1]奖补比例!$D$2,"D",IF(J92&lt;[1]奖补比例!$C$2,"C",IF(J92&lt;[1]奖补比例!$B$2,"B","A")))</f>
        <v>B</v>
      </c>
      <c r="L92" s="36">
        <f>[1]苏州工业园区工业企业技术改造经济效益表!AJ92</f>
        <v>545.08</v>
      </c>
      <c r="M92" s="35">
        <f>[1]苏州工业园区工业企业技术改造经济效益表!AM92</f>
        <v>16.92</v>
      </c>
      <c r="N92" s="35">
        <f>IF([1]苏州工业园区工业企业技术改造经济效益表!AN92&gt;=0.7,[1]苏州工业园区工业企业技术改造经济效益表!AM92,0)</f>
        <v>0</v>
      </c>
      <c r="O92" s="44">
        <f>IF(IF(K92="A",[1]苏州工业园区工业企业技术改造经济效益表!AJ92*[1]奖补比例!$B$3+N92*[1]奖补比例!$B$5,IF(K92="B",[1]苏州工业园区工业企业技术改造经济效益表!AJ92*[1]奖补比例!$C$3+N92*[1]奖补比例!$C$5,IF(K92="C",[1]苏州工业园区工业企业技术改造经济效益表!AJ92*[1]奖补比例!$D$3+N92*[1]奖补比例!$D$5,[1]苏州工业园区工业企业技术改造经济效益表!AJ92*[1]奖补比例!$E$3+N92*[1]奖补比例!$E$5)))*[1]奖补比例!$G$2&gt;1000,1000,IF(K92="A",[1]苏州工业园区工业企业技术改造经济效益表!AJ92*[1]奖补比例!$B$3+N92*[1]奖补比例!$B$5,IF(K92="B",[1]苏州工业园区工业企业技术改造经济效益表!AJ92*[1]奖补比例!$C$3+N92*[1]奖补比例!$C$5,IF(K92="C",[1]苏州工业园区工业企业技术改造经济效益表!AJ92*[1]奖补比例!$D$3+N92*[1]奖补比例!$D$5,[1]苏州工业园区工业企业技术改造经济效益表!AJ92*[1]奖补比例!$E$3+N92*[1]奖补比例!$E$5)))*[1]奖补比例!$G$2)</f>
        <v>34.7202005952</v>
      </c>
      <c r="P92" s="45">
        <v>0</v>
      </c>
      <c r="Q92" s="45">
        <v>0</v>
      </c>
      <c r="R92" s="45">
        <v>0</v>
      </c>
      <c r="S92" s="45">
        <f>[1]【扣减】人工智能奖补!F91</f>
        <v>0</v>
      </c>
      <c r="T92" s="45">
        <v>0</v>
      </c>
      <c r="U92" s="45">
        <f>[1]【扣减】投促委!F91</f>
        <v>0</v>
      </c>
      <c r="V92" s="55">
        <v>34.7202005952</v>
      </c>
      <c r="W92" s="53">
        <f t="shared" si="6"/>
        <v>34.72</v>
      </c>
      <c r="X92" s="54">
        <f t="shared" si="4"/>
        <v>0.06369744</v>
      </c>
      <c r="Y92" s="60" t="str">
        <f>IF([1]项目纳统比对表!D92="否","未纳统",IF([1]项目纳统比对表!F92="否","不足500万元",""))</f>
        <v>未纳统</v>
      </c>
      <c r="Z92" s="60"/>
      <c r="AA92" s="24">
        <v>34.72</v>
      </c>
    </row>
    <row r="93" spans="1:27">
      <c r="A93" s="35">
        <v>90</v>
      </c>
      <c r="B93" s="36" t="str">
        <f>[1]苏州工业园区工业企业技术改造经济效益表!B93</f>
        <v>苏州吉恒纳米科技有限公司</v>
      </c>
      <c r="C93" s="36" t="str">
        <f>[1]苏州工业园区工业企业技术改造经济效益表!C93</f>
        <v>91320594338895913L</v>
      </c>
      <c r="D93" s="35">
        <f>[1]经济效益!N93</f>
        <v>84</v>
      </c>
      <c r="E93" s="35">
        <f>[1]智能化效益!R93</f>
        <v>70</v>
      </c>
      <c r="F93" s="35">
        <f>IF([1]综合素质认定!O93&gt;10,10,[1]综合素质认定!O93)</f>
        <v>0</v>
      </c>
      <c r="G93" s="35">
        <v>0</v>
      </c>
      <c r="H93" s="35">
        <v>0</v>
      </c>
      <c r="I93" s="35">
        <v>0</v>
      </c>
      <c r="J93" s="37">
        <f t="shared" si="5"/>
        <v>72.8</v>
      </c>
      <c r="K93" s="35" t="str">
        <f>IF(J93&lt;[1]奖补比例!$D$2,"D",IF(J93&lt;[1]奖补比例!$C$2,"C",IF(J93&lt;[1]奖补比例!$B$2,"B","A")))</f>
        <v>B</v>
      </c>
      <c r="L93" s="36">
        <f>[1]苏州工业园区工业企业技术改造经济效益表!AJ93</f>
        <v>941.41</v>
      </c>
      <c r="M93" s="35">
        <f>[1]苏州工业园区工业企业技术改造经济效益表!AM93</f>
        <v>19.77</v>
      </c>
      <c r="N93" s="35">
        <f>IF([1]苏州工业园区工业企业技术改造经济效益表!AN93&gt;=0.7,[1]苏州工业园区工业企业技术改造经济效益表!AM93,0)</f>
        <v>0</v>
      </c>
      <c r="O93" s="44">
        <f>IF(IF(K93="A",[1]苏州工业园区工业企业技术改造经济效益表!AJ93*[1]奖补比例!$B$3+N93*[1]奖补比例!$B$5,IF(K93="B",[1]苏州工业园区工业企业技术改造经济效益表!AJ93*[1]奖补比例!$C$3+N93*[1]奖补比例!$C$5,IF(K93="C",[1]苏州工业园区工业企业技术改造经济效益表!AJ93*[1]奖补比例!$D$3+N93*[1]奖补比例!$D$5,[1]苏州工业园区工业企业技术改造经济效益表!AJ93*[1]奖补比例!$E$3+N93*[1]奖补比例!$E$5)))*[1]奖补比例!$G$2&gt;1000,1000,IF(K93="A",[1]苏州工业园区工业企业技术改造经济效益表!AJ93*[1]奖补比例!$B$3+N93*[1]奖补比例!$B$5,IF(K93="B",[1]苏州工业园区工业企业技术改造经济效益表!AJ93*[1]奖补比例!$C$3+N93*[1]奖补比例!$C$5,IF(K93="C",[1]苏州工业园区工业企业技术改造经济效益表!AJ93*[1]奖补比例!$D$3+N93*[1]奖补比例!$D$5,[1]苏州工业园区工业企业技术改造经济效益表!AJ93*[1]奖补比例!$E$3+N93*[1]奖补比例!$E$5)))*[1]奖补比例!$G$2)</f>
        <v>59.9654069904</v>
      </c>
      <c r="P93" s="45">
        <v>0</v>
      </c>
      <c r="Q93" s="45">
        <v>0</v>
      </c>
      <c r="R93" s="45">
        <v>0</v>
      </c>
      <c r="S93" s="45">
        <f>[1]【扣减】人工智能奖补!F92</f>
        <v>0</v>
      </c>
      <c r="T93" s="45">
        <v>0</v>
      </c>
      <c r="U93" s="45">
        <f>[1]【扣减】投促委!F92</f>
        <v>0</v>
      </c>
      <c r="V93" s="55">
        <v>59.9654069904</v>
      </c>
      <c r="W93" s="53">
        <f t="shared" si="6"/>
        <v>59.97</v>
      </c>
      <c r="X93" s="54">
        <f t="shared" si="4"/>
        <v>0.06369744</v>
      </c>
      <c r="Y93" s="60" t="str">
        <f>IF([1]项目纳统比对表!D93="否","未纳统",IF([1]项目纳统比对表!F93="否","不足500万元",""))</f>
        <v>未纳统</v>
      </c>
      <c r="Z93" s="60"/>
      <c r="AA93" s="24">
        <v>59.97</v>
      </c>
    </row>
    <row r="94" spans="1:27">
      <c r="A94" s="35">
        <v>91</v>
      </c>
      <c r="B94" s="36" t="str">
        <f>[1]苏州工业园区工业企业技术改造经济效益表!B94</f>
        <v>苏州晶方半导体科技股份有限公司</v>
      </c>
      <c r="C94" s="36" t="str">
        <f>[1]苏州工业园区工业企业技术改造经济效益表!C94</f>
        <v>913200007746765307</v>
      </c>
      <c r="D94" s="35">
        <f>[1]经济效益!N94</f>
        <v>95</v>
      </c>
      <c r="E94" s="35">
        <f>[1]智能化效益!R94</f>
        <v>90.89</v>
      </c>
      <c r="F94" s="35">
        <f>IF([1]综合素质认定!O94&gt;10,10,[1]综合素质认定!O94)</f>
        <v>8</v>
      </c>
      <c r="G94" s="35">
        <v>0</v>
      </c>
      <c r="H94" s="35">
        <v>0</v>
      </c>
      <c r="I94" s="35">
        <v>0</v>
      </c>
      <c r="J94" s="37">
        <f t="shared" si="5"/>
        <v>92.678</v>
      </c>
      <c r="K94" s="35" t="str">
        <f>IF(J94&lt;[1]奖补比例!$D$2,"D",IF(J94&lt;[1]奖补比例!$C$2,"C",IF(J94&lt;[1]奖补比例!$B$2,"B","A")))</f>
        <v>A</v>
      </c>
      <c r="L94" s="36">
        <f>[1]苏州工业园区工业企业技术改造经济效益表!AJ94</f>
        <v>3717.37</v>
      </c>
      <c r="M94" s="37">
        <f>[1]苏州工业园区工业企业技术改造经济效益表!AM94</f>
        <v>781.238936</v>
      </c>
      <c r="N94" s="35">
        <f>IF([1]苏州工业园区工业企业技术改造经济效益表!AN94&gt;=0.7,[1]苏州工业园区工业企业技术改造经济效益表!AM94,0)</f>
        <v>0</v>
      </c>
      <c r="O94" s="44">
        <f>IF(IF(K94="A",[1]苏州工业园区工业企业技术改造经济效益表!AJ94*[1]奖补比例!$B$3+N94*[1]奖补比例!$B$5,IF(K94="B",[1]苏州工业园区工业企业技术改造经济效益表!AJ94*[1]奖补比例!$C$3+N94*[1]奖补比例!$C$5,IF(K94="C",[1]苏州工业园区工业企业技术改造经济效益表!AJ94*[1]奖补比例!$D$3+N94*[1]奖补比例!$D$5,[1]苏州工业园区工业企业技术改造经济效益表!AJ94*[1]奖补比例!$E$3+N94*[1]奖补比例!$E$5)))*[1]奖补比例!$G$2&gt;1000,1000,IF(K94="A",[1]苏州工业园区工业企业技术改造经济效益表!AJ94*[1]奖补比例!$B$3+N94*[1]奖补比例!$B$5,IF(K94="B",[1]苏州工业园区工业企业技术改造经济效益表!AJ94*[1]奖补比例!$C$3+N94*[1]奖补比例!$C$5,IF(K94="C",[1]苏州工业园区工业企业技术改造经济效益表!AJ94*[1]奖补比例!$D$3+N94*[1]奖补比例!$D$5,[1]苏州工业园区工业企业技术改造经济效益表!AJ94*[1]奖补比例!$E$3+N94*[1]奖补比例!$E$5)))*[1]奖补比例!$G$2)</f>
        <v>295.983690666</v>
      </c>
      <c r="P94" s="45">
        <f>VLOOKUP(B94,[1]【扣减】省技改综合奖补!$C$2:$E$59,3,0)/10000</f>
        <v>19</v>
      </c>
      <c r="Q94" s="45">
        <v>0</v>
      </c>
      <c r="R94" s="45">
        <v>0</v>
      </c>
      <c r="S94" s="45">
        <f>[1]【扣减】人工智能奖补!F93</f>
        <v>0</v>
      </c>
      <c r="T94" s="45">
        <v>0</v>
      </c>
      <c r="U94" s="45">
        <f>[1]【扣减】投促委!F93</f>
        <v>0</v>
      </c>
      <c r="V94" s="55">
        <v>276.983690666</v>
      </c>
      <c r="W94" s="53">
        <f t="shared" si="6"/>
        <v>276.98</v>
      </c>
      <c r="X94" s="54">
        <f t="shared" si="4"/>
        <v>0.0796218</v>
      </c>
      <c r="Y94" s="60" t="str">
        <f>IF([1]项目纳统比对表!D94="否","未纳统",IF([1]项目纳统比对表!F94="否","不足500万元",""))</f>
        <v/>
      </c>
      <c r="Z94" s="60"/>
      <c r="AA94" s="24">
        <v>276.98</v>
      </c>
    </row>
    <row r="95" spans="1:27">
      <c r="A95" s="35">
        <v>92</v>
      </c>
      <c r="B95" s="36" t="str">
        <f>[1]苏州工业园区工业企业技术改造经济效益表!B95</f>
        <v>苏州晶湛半导体有限公司</v>
      </c>
      <c r="C95" s="36" t="str">
        <f>[1]苏州工业园区工业企业技术改造经济效益表!C95</f>
        <v>91320594592520797R</v>
      </c>
      <c r="D95" s="35">
        <f>[1]经济效益!N95</f>
        <v>66</v>
      </c>
      <c r="E95" s="35">
        <f>[1]智能化效益!R95</f>
        <v>80</v>
      </c>
      <c r="F95" s="35">
        <f>IF([1]综合素质认定!O95&gt;10,10,[1]综合素质认定!O95)</f>
        <v>0</v>
      </c>
      <c r="G95" s="35">
        <v>0</v>
      </c>
      <c r="H95" s="35">
        <v>0</v>
      </c>
      <c r="I95" s="35">
        <v>0</v>
      </c>
      <c r="J95" s="37">
        <f t="shared" si="5"/>
        <v>62.2</v>
      </c>
      <c r="K95" s="35" t="str">
        <f>IF(J95&lt;[1]奖补比例!$D$2,"D",IF(J95&lt;[1]奖补比例!$C$2,"C",IF(J95&lt;[1]奖补比例!$B$2,"B","A")))</f>
        <v>B</v>
      </c>
      <c r="L95" s="36">
        <f>[1]苏州工业园区工业企业技术改造经济效益表!AJ95</f>
        <v>2597.03</v>
      </c>
      <c r="M95" s="35">
        <f>[1]苏州工业园区工业企业技术改造经济效益表!AM95</f>
        <v>18</v>
      </c>
      <c r="N95" s="35">
        <f>IF([1]苏州工业园区工业企业技术改造经济效益表!AN95&gt;=0.7,[1]苏州工业园区工业企业技术改造经济效益表!AM95,0)</f>
        <v>0</v>
      </c>
      <c r="O95" s="44">
        <f>IF(IF(K95="A",[1]苏州工业园区工业企业技术改造经济效益表!AJ95*[1]奖补比例!$B$3+N95*[1]奖补比例!$B$5,IF(K95="B",[1]苏州工业园区工业企业技术改造经济效益表!AJ95*[1]奖补比例!$C$3+N95*[1]奖补比例!$C$5,IF(K95="C",[1]苏州工业园区工业企业技术改造经济效益表!AJ95*[1]奖补比例!$D$3+N95*[1]奖补比例!$D$5,[1]苏州工业园区工业企业技术改造经济效益表!AJ95*[1]奖补比例!$E$3+N95*[1]奖补比例!$E$5)))*[1]奖补比例!$G$2&gt;1000,1000,IF(K95="A",[1]苏州工业园区工业企业技术改造经济效益表!AJ95*[1]奖补比例!$B$3+N95*[1]奖补比例!$B$5,IF(K95="B",[1]苏州工业园区工业企业技术改造经济效益表!AJ95*[1]奖补比例!$C$3+N95*[1]奖补比例!$C$5,IF(K95="C",[1]苏州工业园区工业企业技术改造经济效益表!AJ95*[1]奖补比例!$D$3+N95*[1]奖补比例!$D$5,[1]苏州工业园区工业企业技术改造经济效益表!AJ95*[1]奖补比例!$E$3+N95*[1]奖补比例!$E$5)))*[1]奖补比例!$G$2)</f>
        <v>165.4241626032</v>
      </c>
      <c r="P95" s="45">
        <f>VLOOKUP(B95,[1]【扣减】省技改综合奖补!$C$2:$E$59,3,0)/10000</f>
        <v>15</v>
      </c>
      <c r="Q95" s="45">
        <v>0</v>
      </c>
      <c r="R95" s="45">
        <v>0</v>
      </c>
      <c r="S95" s="45">
        <f>[1]【扣减】人工智能奖补!F94</f>
        <v>0</v>
      </c>
      <c r="T95" s="45">
        <v>0</v>
      </c>
      <c r="U95" s="45">
        <f>[1]【扣减】投促委!F94</f>
        <v>0</v>
      </c>
      <c r="V95" s="55">
        <v>150.4241626032</v>
      </c>
      <c r="W95" s="53">
        <f t="shared" si="6"/>
        <v>150.42</v>
      </c>
      <c r="X95" s="54">
        <f t="shared" si="4"/>
        <v>0.06369744</v>
      </c>
      <c r="Y95" s="60" t="str">
        <f>IF([1]项目纳统比对表!D95="否","未纳统",IF([1]项目纳统比对表!F95="否","不足500万元",""))</f>
        <v/>
      </c>
      <c r="Z95" s="60"/>
      <c r="AA95" s="24">
        <v>150.42</v>
      </c>
    </row>
    <row r="96" spans="1:27">
      <c r="A96" s="35">
        <v>93</v>
      </c>
      <c r="B96" s="36" t="str">
        <f>[1]苏州工业园区工业企业技术改造经济效益表!B96</f>
        <v>苏州卡利肯新光讯科技有限公司</v>
      </c>
      <c r="C96" s="36" t="str">
        <f>[1]苏州工业园区工业企业技术改造经济效益表!C96</f>
        <v>91320594774676506M</v>
      </c>
      <c r="D96" s="35">
        <f>[1]经济效益!N96</f>
        <v>65</v>
      </c>
      <c r="E96" s="37">
        <f>[1]智能化效益!R96</f>
        <v>86.6972</v>
      </c>
      <c r="F96" s="35">
        <f>IF([1]综合素质认定!O96&gt;10,10,[1]综合素质认定!O96)</f>
        <v>0</v>
      </c>
      <c r="G96" s="35">
        <v>0</v>
      </c>
      <c r="H96" s="35">
        <v>0</v>
      </c>
      <c r="I96" s="35">
        <v>0</v>
      </c>
      <c r="J96" s="37">
        <f t="shared" si="5"/>
        <v>62.83944</v>
      </c>
      <c r="K96" s="35" t="str">
        <f>IF(J96&lt;[1]奖补比例!$D$2,"D",IF(J96&lt;[1]奖补比例!$C$2,"C",IF(J96&lt;[1]奖补比例!$B$2,"B","A")))</f>
        <v>B</v>
      </c>
      <c r="L96" s="36">
        <f>[1]苏州工业园区工业企业技术改造经济效益表!AJ96</f>
        <v>552.81</v>
      </c>
      <c r="M96" s="35">
        <f>[1]苏州工业园区工业企业技术改造经济效益表!AM96</f>
        <v>21.54</v>
      </c>
      <c r="N96" s="35">
        <f>IF([1]苏州工业园区工业企业技术改造经济效益表!AN96&gt;=0.7,[1]苏州工业园区工业企业技术改造经济效益表!AM96,0)</f>
        <v>0</v>
      </c>
      <c r="O96" s="44">
        <f>IF(IF(K96="A",[1]苏州工业园区工业企业技术改造经济效益表!AJ96*[1]奖补比例!$B$3+N96*[1]奖补比例!$B$5,IF(K96="B",[1]苏州工业园区工业企业技术改造经济效益表!AJ96*[1]奖补比例!$C$3+N96*[1]奖补比例!$C$5,IF(K96="C",[1]苏州工业园区工业企业技术改造经济效益表!AJ96*[1]奖补比例!$D$3+N96*[1]奖补比例!$D$5,[1]苏州工业园区工业企业技术改造经济效益表!AJ96*[1]奖补比例!$E$3+N96*[1]奖补比例!$E$5)))*[1]奖补比例!$G$2&gt;1000,1000,IF(K96="A",[1]苏州工业园区工业企业技术改造经济效益表!AJ96*[1]奖补比例!$B$3+N96*[1]奖补比例!$B$5,IF(K96="B",[1]苏州工业园区工业企业技术改造经济效益表!AJ96*[1]奖补比例!$C$3+N96*[1]奖补比例!$C$5,IF(K96="C",[1]苏州工业园区工业企业技术改造经济效益表!AJ96*[1]奖补比例!$D$3+N96*[1]奖补比例!$D$5,[1]苏州工业园区工业企业技术改造经济效益表!AJ96*[1]奖补比例!$E$3+N96*[1]奖补比例!$E$5)))*[1]奖补比例!$G$2)</f>
        <v>35.2125818064</v>
      </c>
      <c r="P96" s="45">
        <v>0</v>
      </c>
      <c r="Q96" s="45">
        <v>0</v>
      </c>
      <c r="R96" s="45">
        <v>0</v>
      </c>
      <c r="S96" s="45">
        <f>[1]【扣减】人工智能奖补!F95</f>
        <v>40</v>
      </c>
      <c r="T96" s="45">
        <v>0</v>
      </c>
      <c r="U96" s="45">
        <f>[1]【扣减】投促委!F95</f>
        <v>0</v>
      </c>
      <c r="V96" s="52">
        <v>0</v>
      </c>
      <c r="W96" s="53">
        <f t="shared" si="6"/>
        <v>0</v>
      </c>
      <c r="X96" s="54">
        <f t="shared" si="4"/>
        <v>0.06369744</v>
      </c>
      <c r="Y96" s="60" t="str">
        <f>IF([1]项目纳统比对表!D96="否","未纳统",IF([1]项目纳统比对表!F96="否","不足500万元",""))</f>
        <v/>
      </c>
      <c r="Z96" s="60"/>
      <c r="AA96" s="24">
        <v>0</v>
      </c>
    </row>
    <row r="97" spans="1:27">
      <c r="A97" s="35">
        <v>94</v>
      </c>
      <c r="B97" s="36" t="str">
        <f>[1]苏州工业园区工业企业技术改造经济效益表!B97</f>
        <v>苏州立昂新材料有限公司</v>
      </c>
      <c r="C97" s="36" t="str">
        <f>[1]苏州工业园区工业企业技术改造经济效益表!C97</f>
        <v>91320594339264750C</v>
      </c>
      <c r="D97" s="35">
        <f>[1]经济效益!N97</f>
        <v>82</v>
      </c>
      <c r="E97" s="35">
        <f>[1]智能化效益!R97</f>
        <v>85</v>
      </c>
      <c r="F97" s="35">
        <f>IF([1]综合素质认定!O97&gt;10,10,[1]综合素质认定!O97)</f>
        <v>0</v>
      </c>
      <c r="G97" s="35">
        <v>0</v>
      </c>
      <c r="H97" s="35">
        <v>0</v>
      </c>
      <c r="I97" s="35">
        <v>0</v>
      </c>
      <c r="J97" s="37">
        <f t="shared" si="5"/>
        <v>74.4</v>
      </c>
      <c r="K97" s="35" t="str">
        <f>IF(J97&lt;[1]奖补比例!$D$2,"D",IF(J97&lt;[1]奖补比例!$C$2,"C",IF(J97&lt;[1]奖补比例!$B$2,"B","A")))</f>
        <v>B</v>
      </c>
      <c r="L97" s="36">
        <f>[1]苏州工业园区工业企业技术改造经济效益表!AJ97</f>
        <v>682.74</v>
      </c>
      <c r="M97" s="35">
        <f>[1]苏州工业园区工业企业技术改造经济效益表!AM97</f>
        <v>272.11</v>
      </c>
      <c r="N97" s="35">
        <f>IF([1]苏州工业园区工业企业技术改造经济效益表!AN97&gt;=0.7,[1]苏州工业园区工业企业技术改造经济效益表!AM97,0)</f>
        <v>0</v>
      </c>
      <c r="O97" s="44">
        <f>IF(IF(K97="A",[1]苏州工业园区工业企业技术改造经济效益表!AJ97*[1]奖补比例!$B$3+N97*[1]奖补比例!$B$5,IF(K97="B",[1]苏州工业园区工业企业技术改造经济效益表!AJ97*[1]奖补比例!$C$3+N97*[1]奖补比例!$C$5,IF(K97="C",[1]苏州工业园区工业企业技术改造经济效益表!AJ97*[1]奖补比例!$D$3+N97*[1]奖补比例!$D$5,[1]苏州工业园区工业企业技术改造经济效益表!AJ97*[1]奖补比例!$E$3+N97*[1]奖补比例!$E$5)))*[1]奖补比例!$G$2&gt;1000,1000,IF(K97="A",[1]苏州工业园区工业企业技术改造经济效益表!AJ97*[1]奖补比例!$B$3+N97*[1]奖补比例!$B$5,IF(K97="B",[1]苏州工业园区工业企业技术改造经济效益表!AJ97*[1]奖补比例!$C$3+N97*[1]奖补比例!$C$5,IF(K97="C",[1]苏州工业园区工业企业技术改造经济效益表!AJ97*[1]奖补比例!$D$3+N97*[1]奖补比例!$D$5,[1]苏州工业园区工业企业技术改造经济效益表!AJ97*[1]奖补比例!$E$3+N97*[1]奖补比例!$E$5)))*[1]奖补比例!$G$2)</f>
        <v>43.4887901856</v>
      </c>
      <c r="P97" s="45">
        <v>0</v>
      </c>
      <c r="Q97" s="45">
        <v>0</v>
      </c>
      <c r="R97" s="45">
        <v>0</v>
      </c>
      <c r="S97" s="45">
        <f>[1]【扣减】人工智能奖补!F96</f>
        <v>0</v>
      </c>
      <c r="T97" s="45">
        <v>0</v>
      </c>
      <c r="U97" s="45">
        <f>[1]【扣减】投促委!F96</f>
        <v>0</v>
      </c>
      <c r="V97" s="55">
        <v>43.4887901856</v>
      </c>
      <c r="W97" s="53">
        <f t="shared" si="6"/>
        <v>43.49</v>
      </c>
      <c r="X97" s="54">
        <f t="shared" si="4"/>
        <v>0.06369744</v>
      </c>
      <c r="Y97" s="60" t="str">
        <f>IF([1]项目纳统比对表!D97="否","未纳统",IF([1]项目纳统比对表!F97="否","不足500万元",""))</f>
        <v>未纳统</v>
      </c>
      <c r="Z97" s="60"/>
      <c r="AA97" s="24">
        <v>43.49</v>
      </c>
    </row>
    <row r="98" spans="1:27">
      <c r="A98" s="35">
        <v>95</v>
      </c>
      <c r="B98" s="36" t="str">
        <f>[1]苏州工业园区工业企业技术改造经济效益表!B98</f>
        <v>苏州林华医疗器械股份有限公司</v>
      </c>
      <c r="C98" s="36" t="str">
        <f>[1]苏州工业园区工业企业技术改造经济效益表!C98</f>
        <v>91320000608293032F</v>
      </c>
      <c r="D98" s="37">
        <f>[1]经济效益!N98</f>
        <v>47.9632677847869</v>
      </c>
      <c r="E98" s="37">
        <f>[1]智能化效益!R98</f>
        <v>87.1</v>
      </c>
      <c r="F98" s="35">
        <f>IF([1]综合素质认定!O98&gt;10,10,[1]综合素质认定!O98)</f>
        <v>2</v>
      </c>
      <c r="G98" s="35">
        <v>0</v>
      </c>
      <c r="H98" s="35">
        <v>0</v>
      </c>
      <c r="I98" s="35">
        <v>0</v>
      </c>
      <c r="J98" s="37">
        <f t="shared" si="5"/>
        <v>52.9942874493508</v>
      </c>
      <c r="K98" s="35" t="str">
        <f>IF(J98&lt;[1]奖补比例!$D$2,"D",IF(J98&lt;[1]奖补比例!$C$2,"C",IF(J98&lt;[1]奖补比例!$B$2,"B","A")))</f>
        <v>C</v>
      </c>
      <c r="L98" s="36">
        <f>[1]苏州工业园区工业企业技术改造经济效益表!AJ98</f>
        <v>703.43</v>
      </c>
      <c r="M98" s="35">
        <f>[1]苏州工业园区工业企业技术改造经济效益表!AM98</f>
        <v>15.05</v>
      </c>
      <c r="N98" s="35">
        <f>IF([1]苏州工业园区工业企业技术改造经济效益表!AN98&gt;=0.7,[1]苏州工业园区工业企业技术改造经济效益表!AM98,0)</f>
        <v>0</v>
      </c>
      <c r="O98" s="44">
        <f>IF(IF(K98="A",[1]苏州工业园区工业企业技术改造经济效益表!AJ98*[1]奖补比例!$B$3+N98*[1]奖补比例!$B$5,IF(K98="B",[1]苏州工业园区工业企业技术改造经济效益表!AJ98*[1]奖补比例!$C$3+N98*[1]奖补比例!$C$5,IF(K98="C",[1]苏州工业园区工业企业技术改造经济效益表!AJ98*[1]奖补比例!$D$3+N98*[1]奖补比例!$D$5,[1]苏州工业园区工业企业技术改造经济效益表!AJ98*[1]奖补比例!$E$3+N98*[1]奖补比例!$E$5)))*[1]奖补比例!$G$2&gt;1000,1000,IF(K98="A",[1]苏州工业园区工业企业技术改造经济效益表!AJ98*[1]奖补比例!$B$3+N98*[1]奖补比例!$B$5,IF(K98="B",[1]苏州工业园区工业企业技术改造经济效益表!AJ98*[1]奖补比例!$C$3+N98*[1]奖补比例!$C$5,IF(K98="C",[1]苏州工业园区工业企业技术改造经济效益表!AJ98*[1]奖补比例!$D$3+N98*[1]奖补比例!$D$5,[1]苏州工业园区工业企业技术改造经济效益表!AJ98*[1]奖补比例!$E$3+N98*[1]奖补比例!$E$5)))*[1]奖补比例!$G$2)</f>
        <v>28.004181387</v>
      </c>
      <c r="P98" s="45">
        <f>VLOOKUP(B98,[1]【扣减】省技改综合奖补!$C$2:$E$59,3,0)/10000</f>
        <v>15</v>
      </c>
      <c r="Q98" s="45">
        <v>0</v>
      </c>
      <c r="R98" s="45">
        <v>0</v>
      </c>
      <c r="S98" s="45">
        <f>[1]【扣减】人工智能奖补!F97</f>
        <v>0</v>
      </c>
      <c r="T98" s="37">
        <v>230.21</v>
      </c>
      <c r="U98" s="45">
        <f>[1]【扣减】投促委!F97</f>
        <v>0</v>
      </c>
      <c r="V98" s="52">
        <v>0</v>
      </c>
      <c r="W98" s="53">
        <f t="shared" si="6"/>
        <v>0</v>
      </c>
      <c r="X98" s="54">
        <f t="shared" si="4"/>
        <v>0.0398109</v>
      </c>
      <c r="Y98" s="60" t="str">
        <f>IF([1]项目纳统比对表!D98="否","未纳统",IF([1]项目纳统比对表!F98="否","不足500万元",""))</f>
        <v/>
      </c>
      <c r="Z98" s="60"/>
      <c r="AA98" s="24">
        <v>0</v>
      </c>
    </row>
    <row r="99" spans="1:27">
      <c r="A99" s="35">
        <v>96</v>
      </c>
      <c r="B99" s="36" t="str">
        <f>[1]苏州工业园区工业企业技术改造经济效益表!B99</f>
        <v>苏州诺菲纳米科技有限公司</v>
      </c>
      <c r="C99" s="36" t="str">
        <f>[1]苏州工业园区工业企业技术改造经济效益表!C99</f>
        <v>91320594588454723T</v>
      </c>
      <c r="D99" s="35">
        <f>[1]经济效益!N99</f>
        <v>66</v>
      </c>
      <c r="E99" s="35">
        <f>[1]智能化效益!R99</f>
        <v>91.94</v>
      </c>
      <c r="F99" s="35">
        <f>IF([1]综合素质认定!O99&gt;10,10,[1]综合素质认定!O99)</f>
        <v>0</v>
      </c>
      <c r="G99" s="35">
        <v>0</v>
      </c>
      <c r="H99" s="35">
        <v>0</v>
      </c>
      <c r="I99" s="35">
        <v>0</v>
      </c>
      <c r="J99" s="37">
        <f t="shared" si="5"/>
        <v>64.588</v>
      </c>
      <c r="K99" s="35" t="str">
        <f>IF(J99&lt;[1]奖补比例!$D$2,"D",IF(J99&lt;[1]奖补比例!$C$2,"C",IF(J99&lt;[1]奖补比例!$B$2,"B","A")))</f>
        <v>B</v>
      </c>
      <c r="L99" s="36">
        <f>[1]苏州工业园区工业企业技术改造经济效益表!AJ99</f>
        <v>524.41</v>
      </c>
      <c r="M99" s="35">
        <f>[1]苏州工业园区工业企业技术改造经济效益表!AM99</f>
        <v>0</v>
      </c>
      <c r="N99" s="35">
        <f>IF([1]苏州工业园区工业企业技术改造经济效益表!AN99&gt;=0.7,[1]苏州工业园区工业企业技术改造经济效益表!AM99,0)</f>
        <v>0</v>
      </c>
      <c r="O99" s="44">
        <f>IF(IF(K99="A",[1]苏州工业园区工业企业技术改造经济效益表!AJ99*[1]奖补比例!$B$3+N99*[1]奖补比例!$B$5,IF(K99="B",[1]苏州工业园区工业企业技术改造经济效益表!AJ99*[1]奖补比例!$C$3+N99*[1]奖补比例!$C$5,IF(K99="C",[1]苏州工业园区工业企业技术改造经济效益表!AJ99*[1]奖补比例!$D$3+N99*[1]奖补比例!$D$5,[1]苏州工业园区工业企业技术改造经济效益表!AJ99*[1]奖补比例!$E$3+N99*[1]奖补比例!$E$5)))*[1]奖补比例!$G$2&gt;1000,1000,IF(K99="A",[1]苏州工业园区工业企业技术改造经济效益表!AJ99*[1]奖补比例!$B$3+N99*[1]奖补比例!$B$5,IF(K99="B",[1]苏州工业园区工业企业技术改造经济效益表!AJ99*[1]奖补比例!$C$3+N99*[1]奖补比例!$C$5,IF(K99="C",[1]苏州工业园区工业企业技术改造经济效益表!AJ99*[1]奖补比例!$D$3+N99*[1]奖补比例!$D$5,[1]苏州工业园区工业企业技术改造经济效益表!AJ99*[1]奖补比例!$E$3+N99*[1]奖补比例!$E$5)))*[1]奖补比例!$G$2)</f>
        <v>33.4035745104</v>
      </c>
      <c r="P99" s="45">
        <v>0</v>
      </c>
      <c r="Q99" s="45">
        <v>0</v>
      </c>
      <c r="R99" s="45">
        <v>0</v>
      </c>
      <c r="S99" s="45">
        <f>[1]【扣减】人工智能奖补!F98</f>
        <v>0</v>
      </c>
      <c r="T99" s="45">
        <v>0</v>
      </c>
      <c r="U99" s="45">
        <f>[1]【扣减】投促委!F98</f>
        <v>0</v>
      </c>
      <c r="V99" s="55">
        <v>33.4035745104</v>
      </c>
      <c r="W99" s="53">
        <f t="shared" si="6"/>
        <v>33.4</v>
      </c>
      <c r="X99" s="54">
        <f t="shared" ref="X99:X107" si="7">O99/L99</f>
        <v>0.06369744</v>
      </c>
      <c r="Y99" s="60" t="str">
        <f>IF([1]项目纳统比对表!D99="否","未纳统",IF([1]项目纳统比对表!F99="否","不足500万元",""))</f>
        <v>未纳统</v>
      </c>
      <c r="Z99" s="60"/>
      <c r="AA99" s="24">
        <v>33.4</v>
      </c>
    </row>
    <row r="100" spans="1:27">
      <c r="A100" s="35">
        <v>97</v>
      </c>
      <c r="B100" s="36" t="str">
        <f>[1]苏州工业园区工业企业技术改造经济效益表!B100</f>
        <v>苏州浦项科技有限公司</v>
      </c>
      <c r="C100" s="36" t="str">
        <f>[1]苏州工业园区工业企业技术改造经济效益表!C100</f>
        <v>91320594776896609M</v>
      </c>
      <c r="D100" s="35">
        <f>[1]经济效益!N100</f>
        <v>63</v>
      </c>
      <c r="E100" s="37">
        <f>[1]智能化效益!R100</f>
        <v>72.221</v>
      </c>
      <c r="F100" s="35">
        <f>IF([1]综合素质认定!O100&gt;10,10,[1]综合素质认定!O100)</f>
        <v>0</v>
      </c>
      <c r="G100" s="35">
        <v>0</v>
      </c>
      <c r="H100" s="35">
        <v>0</v>
      </c>
      <c r="I100" s="35">
        <v>0</v>
      </c>
      <c r="J100" s="37">
        <f t="shared" si="5"/>
        <v>58.5442</v>
      </c>
      <c r="K100" s="35" t="str">
        <f>IF(J100&lt;[1]奖补比例!$D$2,"D",IF(J100&lt;[1]奖补比例!$C$2,"C",IF(J100&lt;[1]奖补比例!$B$2,"B","A")))</f>
        <v>C</v>
      </c>
      <c r="L100" s="36">
        <f>[1]苏州工业园区工业企业技术改造经济效益表!AJ100</f>
        <v>1917.19</v>
      </c>
      <c r="M100" s="35">
        <f>[1]苏州工业园区工业企业技术改造经济效益表!AM100</f>
        <v>0</v>
      </c>
      <c r="N100" s="35">
        <f>IF([1]苏州工业园区工业企业技术改造经济效益表!AN100&gt;=0.7,[1]苏州工业园区工业企业技术改造经济效益表!AM100,0)</f>
        <v>0</v>
      </c>
      <c r="O100" s="44">
        <f>IF(IF(K100="A",[1]苏州工业园区工业企业技术改造经济效益表!AJ100*[1]奖补比例!$B$3+N100*[1]奖补比例!$B$5,IF(K100="B",[1]苏州工业园区工业企业技术改造经济效益表!AJ100*[1]奖补比例!$C$3+N100*[1]奖补比例!$C$5,IF(K100="C",[1]苏州工业园区工业企业技术改造经济效益表!AJ100*[1]奖补比例!$D$3+N100*[1]奖补比例!$D$5,[1]苏州工业园区工业企业技术改造经济效益表!AJ100*[1]奖补比例!$E$3+N100*[1]奖补比例!$E$5)))*[1]奖补比例!$G$2&gt;1000,1000,IF(K100="A",[1]苏州工业园区工业企业技术改造经济效益表!AJ100*[1]奖补比例!$B$3+N100*[1]奖补比例!$B$5,IF(K100="B",[1]苏州工业园区工业企业技术改造经济效益表!AJ100*[1]奖补比例!$C$3+N100*[1]奖补比例!$C$5,IF(K100="C",[1]苏州工业园区工业企业技术改造经济效益表!AJ100*[1]奖补比例!$D$3+N100*[1]奖补比例!$D$5,[1]苏州工业园区工业企业技术改造经济效益表!AJ100*[1]奖补比例!$E$3+N100*[1]奖补比例!$E$5)))*[1]奖补比例!$G$2)</f>
        <v>76.325059371</v>
      </c>
      <c r="P100" s="45">
        <v>0</v>
      </c>
      <c r="Q100" s="45">
        <v>0</v>
      </c>
      <c r="R100" s="45">
        <v>0</v>
      </c>
      <c r="S100" s="45">
        <f>[1]【扣减】人工智能奖补!F99</f>
        <v>0</v>
      </c>
      <c r="T100" s="45">
        <v>0</v>
      </c>
      <c r="U100" s="45">
        <f>[1]【扣减】投促委!F99</f>
        <v>0</v>
      </c>
      <c r="V100" s="55">
        <v>76.325059371</v>
      </c>
      <c r="W100" s="53">
        <f t="shared" si="6"/>
        <v>76.33</v>
      </c>
      <c r="X100" s="54">
        <f t="shared" si="7"/>
        <v>0.0398109</v>
      </c>
      <c r="Y100" s="60" t="str">
        <f>IF([1]项目纳统比对表!D100="否","未纳统",IF([1]项目纳统比对表!F100="否","不足500万元",""))</f>
        <v/>
      </c>
      <c r="Z100" s="60"/>
      <c r="AA100" s="24">
        <v>76.33</v>
      </c>
    </row>
    <row r="101" spans="1:27">
      <c r="A101" s="35">
        <v>98</v>
      </c>
      <c r="B101" s="36" t="str">
        <f>[1]苏州工业园区工业企业技术改造经济效益表!B101</f>
        <v>苏州千机智能技术有限公司</v>
      </c>
      <c r="C101" s="36" t="str">
        <f>[1]苏州工业园区工业企业技术改造经济效益表!C101</f>
        <v>91320594346201571H</v>
      </c>
      <c r="D101" s="37">
        <f>[1]经济效益!N101</f>
        <v>65.4354132798301</v>
      </c>
      <c r="E101" s="35">
        <f>[1]智能化效益!R101</f>
        <v>90</v>
      </c>
      <c r="F101" s="35">
        <f>IF([1]综合素质认定!O101&gt;10,10,[1]综合素质认定!O101)</f>
        <v>2</v>
      </c>
      <c r="G101" s="35">
        <v>0</v>
      </c>
      <c r="H101" s="35">
        <v>0</v>
      </c>
      <c r="I101" s="35">
        <v>0</v>
      </c>
      <c r="J101" s="37">
        <f t="shared" si="5"/>
        <v>65.8047892958811</v>
      </c>
      <c r="K101" s="35" t="str">
        <f>IF(J101&lt;[1]奖补比例!$D$2,"D",IF(J101&lt;[1]奖补比例!$C$2,"C",IF(J101&lt;[1]奖补比例!$B$2,"B","A")))</f>
        <v>B</v>
      </c>
      <c r="L101" s="36">
        <f>[1]苏州工业园区工业企业技术改造经济效益表!AJ101</f>
        <v>1798.36314</v>
      </c>
      <c r="M101" s="35">
        <f>[1]苏州工业园区工业企业技术改造经济效益表!AM101</f>
        <v>0</v>
      </c>
      <c r="N101" s="35">
        <f>IF([1]苏州工业园区工业企业技术改造经济效益表!AN101&gt;=0.7,[1]苏州工业园区工业企业技术改造经济效益表!AM101,0)</f>
        <v>0</v>
      </c>
      <c r="O101" s="44">
        <f>IF(IF(K101="A",[1]苏州工业园区工业企业技术改造经济效益表!AJ101*[1]奖补比例!$B$3+N101*[1]奖补比例!$B$5,IF(K101="B",[1]苏州工业园区工业企业技术改造经济效益表!AJ101*[1]奖补比例!$C$3+N101*[1]奖补比例!$C$5,IF(K101="C",[1]苏州工业园区工业企业技术改造经济效益表!AJ101*[1]奖补比例!$D$3+N101*[1]奖补比例!$D$5,[1]苏州工业园区工业企业技术改造经济效益表!AJ101*[1]奖补比例!$E$3+N101*[1]奖补比例!$E$5)))*[1]奖补比例!$G$2&gt;1000,1000,IF(K101="A",[1]苏州工业园区工业企业技术改造经济效益表!AJ101*[1]奖补比例!$B$3+N101*[1]奖补比例!$B$5,IF(K101="B",[1]苏州工业园区工业企业技术改造经济效益表!AJ101*[1]奖补比例!$C$3+N101*[1]奖补比例!$C$5,IF(K101="C",[1]苏州工业园区工业企业技术改造经济效益表!AJ101*[1]奖补比例!$D$3+N101*[1]奖补比例!$D$5,[1]苏州工业园区工业企业技术改造经济效益表!AJ101*[1]奖补比例!$E$3+N101*[1]奖补比例!$E$5)))*[1]奖补比例!$G$2)</f>
        <v>114.551128208362</v>
      </c>
      <c r="P101" s="45">
        <v>0</v>
      </c>
      <c r="Q101" s="45">
        <v>0</v>
      </c>
      <c r="R101" s="45">
        <v>0</v>
      </c>
      <c r="S101" s="45">
        <f>[1]【扣减】人工智能奖补!F100</f>
        <v>0</v>
      </c>
      <c r="T101" s="45">
        <v>0</v>
      </c>
      <c r="U101" s="45">
        <f>[1]【扣减】投促委!F100</f>
        <v>0</v>
      </c>
      <c r="V101" s="55">
        <v>114.551128208362</v>
      </c>
      <c r="W101" s="53">
        <f t="shared" si="6"/>
        <v>114.55</v>
      </c>
      <c r="X101" s="54">
        <f t="shared" si="7"/>
        <v>0.06369744</v>
      </c>
      <c r="Y101" s="60" t="str">
        <f>IF([1]项目纳统比对表!D101="否","未纳统",IF([1]项目纳统比对表!F101="否","不足500万元",""))</f>
        <v/>
      </c>
      <c r="Z101" s="60"/>
      <c r="AA101" s="24">
        <v>114.55</v>
      </c>
    </row>
    <row r="102" spans="1:27">
      <c r="A102" s="35">
        <v>99</v>
      </c>
      <c r="B102" s="36" t="str">
        <f>[1]苏州工业园区工业企业技术改造经济效益表!B102</f>
        <v>苏州群策科技有限公司</v>
      </c>
      <c r="C102" s="36" t="str">
        <f>[1]苏州工业园区工业企业技术改造经济效益表!C102</f>
        <v>91320594774676792X</v>
      </c>
      <c r="D102" s="37">
        <f>[1]经济效益!N102</f>
        <v>77.7677253181607</v>
      </c>
      <c r="E102" s="35">
        <f>[1]智能化效益!R102</f>
        <v>85</v>
      </c>
      <c r="F102" s="35">
        <f>IF([1]综合素质认定!O102&gt;10,10,[1]综合素质认定!O102)</f>
        <v>2</v>
      </c>
      <c r="G102" s="35">
        <v>0</v>
      </c>
      <c r="H102" s="35">
        <v>0</v>
      </c>
      <c r="I102" s="35">
        <v>0</v>
      </c>
      <c r="J102" s="37">
        <f t="shared" si="5"/>
        <v>73.4374077227125</v>
      </c>
      <c r="K102" s="35" t="str">
        <f>IF(J102&lt;[1]奖补比例!$D$2,"D",IF(J102&lt;[1]奖补比例!$C$2,"C",IF(J102&lt;[1]奖补比例!$B$2,"B","A")))</f>
        <v>B</v>
      </c>
      <c r="L102" s="36">
        <f>[1]苏州工业园区工业企业技术改造经济效益表!AJ102</f>
        <v>21410.5</v>
      </c>
      <c r="M102" s="35">
        <f>[1]苏州工业园区工业企业技术改造经济效益表!AM102</f>
        <v>0</v>
      </c>
      <c r="N102" s="35">
        <f>IF([1]苏州工业园区工业企业技术改造经济效益表!AN102&gt;=0.7,[1]苏州工业园区工业企业技术改造经济效益表!AM102,0)</f>
        <v>0</v>
      </c>
      <c r="O102" s="46">
        <f>IF(IF(K102="A",[1]苏州工业园区工业企业技术改造经济效益表!AJ102*[1]奖补比例!$B$3+N102*[1]奖补比例!$B$5,IF(K102="B",[1]苏州工业园区工业企业技术改造经济效益表!AJ102*[1]奖补比例!$C$3+N102*[1]奖补比例!$C$5,IF(K102="C",[1]苏州工业园区工业企业技术改造经济效益表!AJ102*[1]奖补比例!$D$3+N102*[1]奖补比例!$D$5,[1]苏州工业园区工业企业技术改造经济效益表!AJ102*[1]奖补比例!$E$3+N102*[1]奖补比例!$E$5)))*[1]奖补比例!$G$2&gt;1000,1000,IF(K102="A",[1]苏州工业园区工业企业技术改造经济效益表!AJ102*[1]奖补比例!$B$3+N102*[1]奖补比例!$B$5,IF(K102="B",[1]苏州工业园区工业企业技术改造经济效益表!AJ102*[1]奖补比例!$C$3+N102*[1]奖补比例!$C$5,IF(K102="C",[1]苏州工业园区工业企业技术改造经济效益表!AJ102*[1]奖补比例!$D$3+N102*[1]奖补比例!$D$5,[1]苏州工业园区工业企业技术改造经济效益表!AJ102*[1]奖补比例!$E$3+N102*[1]奖补比例!$E$5)))*[1]奖补比例!$G$2)</f>
        <v>1000</v>
      </c>
      <c r="P102" s="45">
        <v>0</v>
      </c>
      <c r="Q102" s="45">
        <v>0</v>
      </c>
      <c r="R102" s="45">
        <v>0</v>
      </c>
      <c r="S102" s="45">
        <f>[1]【扣减】人工智能奖补!F101</f>
        <v>0</v>
      </c>
      <c r="T102" s="45">
        <v>0</v>
      </c>
      <c r="U102" s="45">
        <f>[1]【扣减】投促委!F101</f>
        <v>500</v>
      </c>
      <c r="V102" s="52">
        <v>500</v>
      </c>
      <c r="W102" s="53">
        <f t="shared" si="6"/>
        <v>500</v>
      </c>
      <c r="X102" s="54">
        <f t="shared" si="7"/>
        <v>0.0467060554400878</v>
      </c>
      <c r="Y102" s="60" t="str">
        <f>IF([1]项目纳统比对表!D102="否","未纳统",IF([1]项目纳统比对表!F102="否","不足500万元",""))</f>
        <v>未纳统</v>
      </c>
      <c r="Z102" s="60"/>
      <c r="AA102" s="24">
        <v>500</v>
      </c>
    </row>
    <row r="103" spans="1:27">
      <c r="A103" s="35">
        <v>100</v>
      </c>
      <c r="B103" s="36" t="str">
        <f>[1]苏州工业园区工业企业技术改造经济效益表!B103</f>
        <v>苏州日月新半导体有限公司</v>
      </c>
      <c r="C103" s="36" t="str">
        <f>[1]苏州工业园区工业企业技术改造经济效益表!C103</f>
        <v>91320594728014317G</v>
      </c>
      <c r="D103" s="37">
        <f>[1]经济效益!N103</f>
        <v>74.0231496426212</v>
      </c>
      <c r="E103" s="35">
        <f>[1]智能化效益!R103</f>
        <v>80</v>
      </c>
      <c r="F103" s="35">
        <f>IF([1]综合素质认定!O103&gt;10,10,[1]综合素质认定!O103)</f>
        <v>3</v>
      </c>
      <c r="G103" s="35">
        <v>0</v>
      </c>
      <c r="H103" s="35">
        <v>0</v>
      </c>
      <c r="I103" s="35">
        <v>0</v>
      </c>
      <c r="J103" s="37">
        <f t="shared" si="5"/>
        <v>70.8162047498348</v>
      </c>
      <c r="K103" s="35" t="str">
        <f>IF(J103&lt;[1]奖补比例!$D$2,"D",IF(J103&lt;[1]奖补比例!$C$2,"C",IF(J103&lt;[1]奖补比例!$B$2,"B","A")))</f>
        <v>B</v>
      </c>
      <c r="L103" s="36">
        <f>[1]苏州工业园区工业企业技术改造经济效益表!AJ103</f>
        <v>26814</v>
      </c>
      <c r="M103" s="35">
        <f>[1]苏州工业园区工业企业技术改造经济效益表!AM103</f>
        <v>0</v>
      </c>
      <c r="N103" s="35">
        <f>IF([1]苏州工业园区工业企业技术改造经济效益表!AN103&gt;=0.7,[1]苏州工业园区工业企业技术改造经济效益表!AM103,0)</f>
        <v>0</v>
      </c>
      <c r="O103" s="46">
        <f>IF(IF(K103="A",[1]苏州工业园区工业企业技术改造经济效益表!AJ103*[1]奖补比例!$B$3+N103*[1]奖补比例!$B$5,IF(K103="B",[1]苏州工业园区工业企业技术改造经济效益表!AJ103*[1]奖补比例!$C$3+N103*[1]奖补比例!$C$5,IF(K103="C",[1]苏州工业园区工业企业技术改造经济效益表!AJ103*[1]奖补比例!$D$3+N103*[1]奖补比例!$D$5,[1]苏州工业园区工业企业技术改造经济效益表!AJ103*[1]奖补比例!$E$3+N103*[1]奖补比例!$E$5)))*[1]奖补比例!$G$2&gt;1000,1000,IF(K103="A",[1]苏州工业园区工业企业技术改造经济效益表!AJ103*[1]奖补比例!$B$3+N103*[1]奖补比例!$B$5,IF(K103="B",[1]苏州工业园区工业企业技术改造经济效益表!AJ103*[1]奖补比例!$C$3+N103*[1]奖补比例!$C$5,IF(K103="C",[1]苏州工业园区工业企业技术改造经济效益表!AJ103*[1]奖补比例!$D$3+N103*[1]奖补比例!$D$5,[1]苏州工业园区工业企业技术改造经济效益表!AJ103*[1]奖补比例!$E$3+N103*[1]奖补比例!$E$5)))*[1]奖补比例!$G$2)</f>
        <v>1000</v>
      </c>
      <c r="P103" s="45">
        <f>VLOOKUP(B103,[1]【扣减】省技改综合奖补!$C$2:$E$59,3,0)/10000</f>
        <v>106</v>
      </c>
      <c r="Q103" s="45">
        <v>0</v>
      </c>
      <c r="R103" s="45">
        <v>0</v>
      </c>
      <c r="S103" s="45">
        <f>[1]【扣减】人工智能奖补!F102</f>
        <v>0</v>
      </c>
      <c r="T103" s="45">
        <v>0</v>
      </c>
      <c r="U103" s="45">
        <f>[1]【扣减】投促委!F102</f>
        <v>0</v>
      </c>
      <c r="V103" s="52">
        <v>894</v>
      </c>
      <c r="W103" s="53">
        <f t="shared" si="6"/>
        <v>894</v>
      </c>
      <c r="X103" s="54">
        <f t="shared" si="7"/>
        <v>0.0372939509211606</v>
      </c>
      <c r="Y103" s="60" t="str">
        <f>IF([1]项目纳统比对表!D103="否","未纳统",IF([1]项目纳统比对表!F103="否","不足500万元",""))</f>
        <v/>
      </c>
      <c r="Z103" s="60"/>
      <c r="AA103" s="24">
        <v>894</v>
      </c>
    </row>
    <row r="104" spans="1:27">
      <c r="A104" s="35">
        <v>101</v>
      </c>
      <c r="B104" s="36" t="str">
        <f>[1]苏州工业园区工业企业技术改造经济效益表!B104</f>
        <v>苏州盛迪亚生物医药有限公司</v>
      </c>
      <c r="C104" s="36" t="str">
        <f>[1]苏州工业园区工业企业技术改造经济效益表!C104</f>
        <v>91320594355003673J</v>
      </c>
      <c r="D104" s="35">
        <f>[1]经济效益!N104</f>
        <v>98</v>
      </c>
      <c r="E104" s="37">
        <f>[1]智能化效益!R104</f>
        <v>84.8085</v>
      </c>
      <c r="F104" s="35">
        <f>IF([1]综合素质认定!O104&gt;10,10,[1]综合素质认定!O104)</f>
        <v>4</v>
      </c>
      <c r="G104" s="35">
        <v>0</v>
      </c>
      <c r="H104" s="35">
        <v>0</v>
      </c>
      <c r="I104" s="35">
        <v>0</v>
      </c>
      <c r="J104" s="37">
        <f t="shared" si="5"/>
        <v>89.5617</v>
      </c>
      <c r="K104" s="35" t="str">
        <f>IF(J104&lt;[1]奖补比例!$D$2,"D",IF(J104&lt;[1]奖补比例!$C$2,"C",IF(J104&lt;[1]奖补比例!$B$2,"B","A")))</f>
        <v>A</v>
      </c>
      <c r="L104" s="36">
        <f>[1]苏州工业园区工业企业技术改造经济效益表!AJ104</f>
        <v>9387.13</v>
      </c>
      <c r="M104" s="35">
        <f>[1]苏州工业园区工业企业技术改造经济效益表!AM104</f>
        <v>865.79</v>
      </c>
      <c r="N104" s="35">
        <f>IF([1]苏州工业园区工业企业技术改造经济效益表!AN104&gt;=0.7,[1]苏州工业园区工业企业技术改造经济效益表!AM104,0)</f>
        <v>0</v>
      </c>
      <c r="O104" s="44">
        <f>IF(IF(K104="A",[1]苏州工业园区工业企业技术改造经济效益表!AJ104*[1]奖补比例!$B$3+N104*[1]奖补比例!$B$5,IF(K104="B",[1]苏州工业园区工业企业技术改造经济效益表!AJ104*[1]奖补比例!$C$3+N104*[1]奖补比例!$C$5,IF(K104="C",[1]苏州工业园区工业企业技术改造经济效益表!AJ104*[1]奖补比例!$D$3+N104*[1]奖补比例!$D$5,[1]苏州工业园区工业企业技术改造经济效益表!AJ104*[1]奖补比例!$E$3+N104*[1]奖补比例!$E$5)))*[1]奖补比例!$G$2&gt;1000,1000,IF(K104="A",[1]苏州工业园区工业企业技术改造经济效益表!AJ104*[1]奖补比例!$B$3+N104*[1]奖补比例!$B$5,IF(K104="B",[1]苏州工业园区工业企业技术改造经济效益表!AJ104*[1]奖补比例!$C$3+N104*[1]奖补比例!$C$5,IF(K104="C",[1]苏州工业园区工业企业技术改造经济效益表!AJ104*[1]奖补比例!$D$3+N104*[1]奖补比例!$D$5,[1]苏州工业园区工业企业技术改造经济效益表!AJ104*[1]奖补比例!$E$3+N104*[1]奖补比例!$E$5)))*[1]奖补比例!$G$2)</f>
        <v>747.420187434</v>
      </c>
      <c r="P104" s="45">
        <v>0</v>
      </c>
      <c r="Q104" s="45">
        <v>0</v>
      </c>
      <c r="R104" s="45">
        <v>0</v>
      </c>
      <c r="S104" s="45">
        <f>[1]【扣减】人工智能奖补!F103</f>
        <v>0</v>
      </c>
      <c r="T104" s="45">
        <v>0</v>
      </c>
      <c r="U104" s="45">
        <f>[1]【扣减】投促委!F103</f>
        <v>0</v>
      </c>
      <c r="V104" s="55">
        <v>747.420187434</v>
      </c>
      <c r="W104" s="53">
        <f t="shared" si="6"/>
        <v>747.42</v>
      </c>
      <c r="X104" s="54">
        <f t="shared" si="7"/>
        <v>0.0796218</v>
      </c>
      <c r="Y104" s="60" t="str">
        <f>IF([1]项目纳统比对表!D104="否","未纳统",IF([1]项目纳统比对表!F104="否","不足500万元",""))</f>
        <v/>
      </c>
      <c r="Z104" s="60"/>
      <c r="AA104" s="24">
        <v>747.42</v>
      </c>
    </row>
    <row r="105" spans="1:27">
      <c r="A105" s="35">
        <v>102</v>
      </c>
      <c r="B105" s="36" t="str">
        <f>[1]苏州工业园区工业企业技术改造经济效益表!B105</f>
        <v>苏州市利来星辰塑业科技有限公司</v>
      </c>
      <c r="C105" s="36" t="str">
        <f>[1]苏州工业园区工业企业技术改造经济效益表!C105</f>
        <v>91320594743127619W</v>
      </c>
      <c r="D105" s="37">
        <f>[1]经济效益!N105</f>
        <v>57.1928182283743</v>
      </c>
      <c r="E105" s="35">
        <f>[1]智能化效益!R105</f>
        <v>70</v>
      </c>
      <c r="F105" s="35">
        <f>IF([1]综合素质认定!O105&gt;10,10,[1]综合素质认定!O105)</f>
        <v>1</v>
      </c>
      <c r="G105" s="35">
        <v>0</v>
      </c>
      <c r="H105" s="35">
        <v>0</v>
      </c>
      <c r="I105" s="35">
        <v>0</v>
      </c>
      <c r="J105" s="37">
        <f t="shared" si="5"/>
        <v>55.034972759862</v>
      </c>
      <c r="K105" s="35" t="str">
        <f>IF(J105&lt;[1]奖补比例!$D$2,"D",IF(J105&lt;[1]奖补比例!$C$2,"C",IF(J105&lt;[1]奖补比例!$B$2,"B","A")))</f>
        <v>C</v>
      </c>
      <c r="L105" s="36">
        <f>[1]苏州工业园区工业企业技术改造经济效益表!AJ105</f>
        <v>844.44</v>
      </c>
      <c r="M105" s="35">
        <f>[1]苏州工业园区工业企业技术改造经济效益表!AM105</f>
        <v>0</v>
      </c>
      <c r="N105" s="35">
        <f>IF([1]苏州工业园区工业企业技术改造经济效益表!AN105&gt;=0.7,[1]苏州工业园区工业企业技术改造经济效益表!AM105,0)</f>
        <v>0</v>
      </c>
      <c r="O105" s="44">
        <f>IF(IF(K105="A",[1]苏州工业园区工业企业技术改造经济效益表!AJ105*[1]奖补比例!$B$3+N105*[1]奖补比例!$B$5,IF(K105="B",[1]苏州工业园区工业企业技术改造经济效益表!AJ105*[1]奖补比例!$C$3+N105*[1]奖补比例!$C$5,IF(K105="C",[1]苏州工业园区工业企业技术改造经济效益表!AJ105*[1]奖补比例!$D$3+N105*[1]奖补比例!$D$5,[1]苏州工业园区工业企业技术改造经济效益表!AJ105*[1]奖补比例!$E$3+N105*[1]奖补比例!$E$5)))*[1]奖补比例!$G$2&gt;1000,1000,IF(K105="A",[1]苏州工业园区工业企业技术改造经济效益表!AJ105*[1]奖补比例!$B$3+N105*[1]奖补比例!$B$5,IF(K105="B",[1]苏州工业园区工业企业技术改造经济效益表!AJ105*[1]奖补比例!$C$3+N105*[1]奖补比例!$C$5,IF(K105="C",[1]苏州工业园区工业企业技术改造经济效益表!AJ105*[1]奖补比例!$D$3+N105*[1]奖补比例!$D$5,[1]苏州工业园区工业企业技术改造经济效益表!AJ105*[1]奖补比例!$E$3+N105*[1]奖补比例!$E$5)))*[1]奖补比例!$G$2)</f>
        <v>33.617916396</v>
      </c>
      <c r="P105" s="45">
        <v>0</v>
      </c>
      <c r="Q105" s="45">
        <v>0</v>
      </c>
      <c r="R105" s="45">
        <v>0</v>
      </c>
      <c r="S105" s="45">
        <f>[1]【扣减】人工智能奖补!F104</f>
        <v>0</v>
      </c>
      <c r="T105" s="45">
        <v>0</v>
      </c>
      <c r="U105" s="45">
        <f>[1]【扣减】投促委!F104</f>
        <v>0</v>
      </c>
      <c r="V105" s="55">
        <v>33.617916396</v>
      </c>
      <c r="W105" s="53">
        <f t="shared" si="6"/>
        <v>33.62</v>
      </c>
      <c r="X105" s="54">
        <f t="shared" si="7"/>
        <v>0.0398109</v>
      </c>
      <c r="Y105" s="60" t="str">
        <f>IF([1]项目纳统比对表!D105="否","未纳统",IF([1]项目纳统比对表!F105="否","不足500万元",""))</f>
        <v>未纳统</v>
      </c>
      <c r="Z105" s="60"/>
      <c r="AA105" s="24">
        <v>33.62</v>
      </c>
    </row>
    <row r="106" spans="1:27">
      <c r="A106" s="35">
        <v>103</v>
      </c>
      <c r="B106" s="36" t="str">
        <f>[1]苏州工业园区工业企业技术改造经济效益表!B106</f>
        <v>苏州苏试广博环境可靠性实验室有限公司</v>
      </c>
      <c r="C106" s="36" t="str">
        <f>[1]苏州工业园区工业企业技术改造经济效益表!C106</f>
        <v>91320594695503316U</v>
      </c>
      <c r="D106" s="37">
        <f>[1]经济效益!N106</f>
        <v>65.8399782784617</v>
      </c>
      <c r="E106" s="35">
        <f>[1]智能化效益!R106</f>
        <v>89</v>
      </c>
      <c r="F106" s="35">
        <f>IF([1]综合素质认定!O106&gt;10,10,[1]综合素质认定!O106)</f>
        <v>0</v>
      </c>
      <c r="G106" s="35">
        <v>0</v>
      </c>
      <c r="H106" s="35">
        <v>0</v>
      </c>
      <c r="I106" s="35">
        <v>0</v>
      </c>
      <c r="J106" s="37">
        <f t="shared" si="5"/>
        <v>63.8879847949232</v>
      </c>
      <c r="K106" s="35" t="str">
        <f>IF(J106&lt;[1]奖补比例!$D$2,"D",IF(J106&lt;[1]奖补比例!$C$2,"C",IF(J106&lt;[1]奖补比例!$B$2,"B","A")))</f>
        <v>B</v>
      </c>
      <c r="L106" s="36">
        <f>[1]苏州工业园区工业企业技术改造经济效益表!AJ106</f>
        <v>2850.63</v>
      </c>
      <c r="M106" s="35">
        <f>[1]苏州工业园区工业企业技术改造经济效益表!AM106</f>
        <v>2328</v>
      </c>
      <c r="N106" s="35">
        <f>IF([1]苏州工业园区工业企业技术改造经济效益表!AN106&gt;=0.7,[1]苏州工业园区工业企业技术改造经济效益表!AM106,0)</f>
        <v>2328</v>
      </c>
      <c r="O106" s="44">
        <f>IF(IF(K106="A",[1]苏州工业园区工业企业技术改造经济效益表!AJ106*[1]奖补比例!$B$3+N106*[1]奖补比例!$B$5,IF(K106="B",[1]苏州工业园区工业企业技术改造经济效益表!AJ106*[1]奖补比例!$C$3+N106*[1]奖补比例!$C$5,IF(K106="C",[1]苏州工业园区工业企业技术改造经济效益表!AJ106*[1]奖补比例!$D$3+N106*[1]奖补比例!$D$5,[1]苏州工业园区工业企业技术改造经济效益表!AJ106*[1]奖补比例!$E$3+N106*[1]奖补比例!$E$5)))*[1]奖补比例!$G$2&gt;1000,1000,IF(K106="A",[1]苏州工业园区工业企业技术改造经济效益表!AJ106*[1]奖补比例!$B$3+N106*[1]奖补比例!$B$5,IF(K106="B",[1]苏州工业园区工业企业技术改造经济效益表!AJ106*[1]奖补比例!$C$3+N106*[1]奖补比例!$C$5,IF(K106="C",[1]苏州工业园区工业企业技术改造经济效益表!AJ106*[1]奖补比例!$D$3+N106*[1]奖补比例!$D$5,[1]苏州工业园区工业企业技术改造经济效益表!AJ106*[1]奖补比例!$E$3+N106*[1]奖补比例!$E$5)))*[1]奖补比例!$G$2)</f>
        <v>237.1856985072</v>
      </c>
      <c r="P106" s="45">
        <f>VLOOKUP(B106,[1]【扣减】省技改综合奖补!$C$2:$E$59,3,0)/10000</f>
        <v>15</v>
      </c>
      <c r="Q106" s="45">
        <v>0</v>
      </c>
      <c r="R106" s="45">
        <v>0</v>
      </c>
      <c r="S106" s="45">
        <f>[1]【扣减】人工智能奖补!F105</f>
        <v>0</v>
      </c>
      <c r="T106" s="45">
        <v>0</v>
      </c>
      <c r="U106" s="45">
        <f>[1]【扣减】投促委!F105</f>
        <v>0</v>
      </c>
      <c r="V106" s="55">
        <v>222.1856985072</v>
      </c>
      <c r="W106" s="53">
        <f t="shared" si="6"/>
        <v>222.19</v>
      </c>
      <c r="X106" s="54">
        <f t="shared" si="7"/>
        <v>0.0832046594988476</v>
      </c>
      <c r="Y106" s="60" t="str">
        <f>IF([1]项目纳统比对表!D106="否","未纳统",IF([1]项目纳统比对表!F106="否","不足500万元",""))</f>
        <v>未纳统</v>
      </c>
      <c r="Z106" s="60"/>
      <c r="AA106" s="24">
        <v>222.19</v>
      </c>
    </row>
    <row r="107" spans="1:27">
      <c r="A107" s="35">
        <v>104</v>
      </c>
      <c r="B107" s="36" t="str">
        <f>[1]苏州工业园区工业企业技术改造经济效益表!B107</f>
        <v>苏州通富超威半导体有限公司</v>
      </c>
      <c r="C107" s="36" t="str">
        <f>[1]苏州工业园区工业企业技术改造经济效益表!C107</f>
        <v>91320594759661883L</v>
      </c>
      <c r="D107" s="37">
        <f>[1]经济效益!N107</f>
        <v>78.2707945448482</v>
      </c>
      <c r="E107" s="37">
        <f>[1]智能化效益!R107</f>
        <v>84.8378</v>
      </c>
      <c r="F107" s="35">
        <f>IF([1]综合素质认定!O107&gt;10,10,[1]综合素质认定!O107)</f>
        <v>10</v>
      </c>
      <c r="G107" s="35">
        <v>0</v>
      </c>
      <c r="H107" s="35">
        <v>0</v>
      </c>
      <c r="I107" s="35">
        <v>0</v>
      </c>
      <c r="J107" s="37">
        <f t="shared" si="5"/>
        <v>81.7571161813937</v>
      </c>
      <c r="K107" s="35" t="str">
        <f>IF(J107&lt;[1]奖补比例!$D$2,"D",IF(J107&lt;[1]奖补比例!$C$2,"C",IF(J107&lt;[1]奖补比例!$B$2,"B","A")))</f>
        <v>A</v>
      </c>
      <c r="L107" s="36">
        <f>[1]苏州工业园区工业企业技术改造经济效益表!AJ107</f>
        <v>14920.73</v>
      </c>
      <c r="M107" s="35">
        <f>[1]苏州工业园区工业企业技术改造经济效益表!AM107</f>
        <v>0</v>
      </c>
      <c r="N107" s="35">
        <f>IF([1]苏州工业园区工业企业技术改造经济效益表!AN107&gt;=0.7,[1]苏州工业园区工业企业技术改造经济效益表!AM107,0)</f>
        <v>0</v>
      </c>
      <c r="O107" s="46">
        <f>IF(IF(K107="A",[1]苏州工业园区工业企业技术改造经济效益表!AJ107*[1]奖补比例!$B$3+N107*[1]奖补比例!$B$5,IF(K107="B",[1]苏州工业园区工业企业技术改造经济效益表!AJ107*[1]奖补比例!$C$3+N107*[1]奖补比例!$C$5,IF(K107="C",[1]苏州工业园区工业企业技术改造经济效益表!AJ107*[1]奖补比例!$D$3+N107*[1]奖补比例!$D$5,[1]苏州工业园区工业企业技术改造经济效益表!AJ107*[1]奖补比例!$E$3+N107*[1]奖补比例!$E$5)))*[1]奖补比例!$G$2&gt;1000,1000,IF(K107="A",[1]苏州工业园区工业企业技术改造经济效益表!AJ107*[1]奖补比例!$B$3+N107*[1]奖补比例!$B$5,IF(K107="B",[1]苏州工业园区工业企业技术改造经济效益表!AJ107*[1]奖补比例!$C$3+N107*[1]奖补比例!$C$5,IF(K107="C",[1]苏州工业园区工业企业技术改造经济效益表!AJ107*[1]奖补比例!$D$3+N107*[1]奖补比例!$D$5,[1]苏州工业园区工业企业技术改造经济效益表!AJ107*[1]奖补比例!$E$3+N107*[1]奖补比例!$E$5)))*[1]奖补比例!$G$2)</f>
        <v>1000</v>
      </c>
      <c r="P107" s="45">
        <v>0</v>
      </c>
      <c r="Q107" s="45">
        <v>0</v>
      </c>
      <c r="R107" s="45">
        <f>VLOOKUP(B107,[1]【扣减】节能改造项目奖补!$B$2:$C$23,2,0)</f>
        <v>13</v>
      </c>
      <c r="S107" s="45">
        <f>[1]【扣减】人工智能奖补!F106</f>
        <v>0</v>
      </c>
      <c r="T107" s="45">
        <v>0</v>
      </c>
      <c r="U107" s="45">
        <f>[1]【扣减】投促委!F106</f>
        <v>1061</v>
      </c>
      <c r="V107" s="52">
        <v>0</v>
      </c>
      <c r="W107" s="53">
        <f t="shared" si="6"/>
        <v>0</v>
      </c>
      <c r="X107" s="54">
        <f t="shared" si="7"/>
        <v>0.067020849516076</v>
      </c>
      <c r="Y107" s="60" t="str">
        <f>IF([1]项目纳统比对表!D107="否","未纳统",IF([1]项目纳统比对表!F107="否","不足500万元",""))</f>
        <v/>
      </c>
      <c r="Z107" s="60"/>
      <c r="AA107" s="24">
        <v>0</v>
      </c>
    </row>
    <row r="108" s="19" customFormat="1" spans="1:27">
      <c r="A108" s="31">
        <v>105</v>
      </c>
      <c r="B108" s="33" t="str">
        <f>[1]苏州工业园区工业企业技术改造经济效益表!B108</f>
        <v>苏州万龙电气集团股份有限公司</v>
      </c>
      <c r="C108" s="33" t="str">
        <f>[1]苏州工业园区工业企业技术改造经济效益表!C108</f>
        <v>9132000076827085X5</v>
      </c>
      <c r="D108" s="34">
        <f>[1]经济效益!N108</f>
        <v>38.3381642861014</v>
      </c>
      <c r="E108" s="31">
        <f>[1]智能化效益!R108</f>
        <v>0</v>
      </c>
      <c r="F108" s="31">
        <f>IF([1]综合素质认定!O108&gt;10,10,[1]综合素质认定!O108)</f>
        <v>7</v>
      </c>
      <c r="G108" s="31">
        <v>0</v>
      </c>
      <c r="H108" s="31">
        <v>0</v>
      </c>
      <c r="I108" s="31">
        <v>0</v>
      </c>
      <c r="J108" s="34">
        <f t="shared" si="5"/>
        <v>33.836715000271</v>
      </c>
      <c r="K108" s="31" t="str">
        <f>IF(J108&lt;[1]奖补比例!$D$2,"D",IF(J108&lt;[1]奖补比例!$C$2,"C",IF(J108&lt;[1]奖补比例!$B$2,"B","A")))</f>
        <v>D</v>
      </c>
      <c r="L108" s="42">
        <f>[1]苏州工业园区工业企业技术改造经济效益表!AJ108</f>
        <v>1e-6</v>
      </c>
      <c r="M108" s="31">
        <f>[1]苏州工业园区工业企业技术改造经济效益表!AM108</f>
        <v>315.15</v>
      </c>
      <c r="N108" s="31">
        <f>IF([1]苏州工业园区工业企业技术改造经济效益表!AN108&gt;=0.7,[1]苏州工业园区工业企业技术改造经济效益表!AM108,0)</f>
        <v>315.15</v>
      </c>
      <c r="O108" s="61">
        <f>IF(IF(K108="A",[1]苏州工业园区工业企业技术改造经济效益表!AJ108*[1]奖补比例!$B$3+N108*[1]奖补比例!$B$5,IF(K108="B",[1]苏州工业园区工业企业技术改造经济效益表!AJ108*[1]奖补比例!$C$3+N108*[1]奖补比例!$C$5,IF(K108="C",[1]苏州工业园区工业企业技术改造经济效益表!AJ108*[1]奖补比例!$D$3+N108*[1]奖补比例!$D$5,[1]苏州工业园区工业企业技术改造经济效益表!AJ108*[1]奖补比例!$E$3+N108*[1]奖补比例!$E$5)))*[1]奖补比例!$G$2&gt;1000,1000,IF(K108="A",[1]苏州工业园区工业企业技术改造经济效益表!AJ108*[1]奖补比例!$B$3+N108*[1]奖补比例!$B$5,IF(K108="B",[1]苏州工业园区工业企业技术改造经济效益表!AJ108*[1]奖补比例!$C$3+N108*[1]奖补比例!$C$5,IF(K108="C",[1]苏州工业园区工业企业技术改造经济效益表!AJ108*[1]奖补比例!$D$3+N108*[1]奖补比例!$D$5,[1]苏州工业园区工业企业技术改造经济效益表!AJ108*[1]奖补比例!$E$3+N108*[1]奖补比例!$E$5)))*[1]奖补比例!$G$2)</f>
        <v>5.01856207788654</v>
      </c>
      <c r="P108" s="43">
        <f>VLOOKUP(B108,[1]【扣减】省技改综合奖补!$C$2:$E$59,3,0)/10000</f>
        <v>15</v>
      </c>
      <c r="Q108" s="43">
        <v>0</v>
      </c>
      <c r="R108" s="43">
        <v>0</v>
      </c>
      <c r="S108" s="43">
        <f>[1]【扣减】人工智能奖补!F107</f>
        <v>0</v>
      </c>
      <c r="T108" s="43">
        <v>0</v>
      </c>
      <c r="U108" s="43">
        <f>[1]【扣减】投促委!F107</f>
        <v>0</v>
      </c>
      <c r="V108" s="49">
        <v>0</v>
      </c>
      <c r="W108" s="53">
        <f t="shared" si="6"/>
        <v>0</v>
      </c>
      <c r="X108" s="51">
        <v>0</v>
      </c>
      <c r="Y108" s="58" t="str">
        <f>IF([1]项目纳统比对表!D108="否","未纳统",IF([1]项目纳统比对表!F108="否","不足500万元",""))</f>
        <v/>
      </c>
      <c r="Z108" s="58"/>
      <c r="AA108" s="59">
        <v>0</v>
      </c>
    </row>
    <row r="109" spans="1:27">
      <c r="A109" s="35">
        <v>106</v>
      </c>
      <c r="B109" s="36" t="str">
        <f>[1]苏州工业园区工业企业技术改造经济效益表!B109</f>
        <v>苏州微创关节医疗科技有限公司</v>
      </c>
      <c r="C109" s="36" t="str">
        <f>[1]苏州工业园区工业企业技术改造经济效益表!C109</f>
        <v>9132059433902399XA</v>
      </c>
      <c r="D109" s="35">
        <f>[1]经济效益!N109</f>
        <v>86</v>
      </c>
      <c r="E109" s="37">
        <f>[1]智能化效益!R109</f>
        <v>82.515</v>
      </c>
      <c r="F109" s="35">
        <f>IF([1]综合素质认定!O109&gt;10,10,[1]综合素质认定!O109)</f>
        <v>1</v>
      </c>
      <c r="G109" s="35">
        <v>0</v>
      </c>
      <c r="H109" s="35">
        <v>0</v>
      </c>
      <c r="I109" s="35">
        <v>0</v>
      </c>
      <c r="J109" s="37">
        <f t="shared" si="5"/>
        <v>77.703</v>
      </c>
      <c r="K109" s="35" t="str">
        <f>IF(J109&lt;[1]奖补比例!$D$2,"D",IF(J109&lt;[1]奖补比例!$C$2,"C",IF(J109&lt;[1]奖补比例!$B$2,"B","A")))</f>
        <v>B</v>
      </c>
      <c r="L109" s="36">
        <f>[1]苏州工业园区工业企业技术改造经济效益表!AJ109</f>
        <v>1944.63</v>
      </c>
      <c r="M109" s="35">
        <f>[1]苏州工业园区工业企业技术改造经济效益表!AM109</f>
        <v>0</v>
      </c>
      <c r="N109" s="35">
        <f>IF([1]苏州工业园区工业企业技术改造经济效益表!AN109&gt;=0.7,[1]苏州工业园区工业企业技术改造经济效益表!AM109,0)</f>
        <v>0</v>
      </c>
      <c r="O109" s="44">
        <f>IF(IF(K109="A",[1]苏州工业园区工业企业技术改造经济效益表!AJ109*[1]奖补比例!$B$3+N109*[1]奖补比例!$B$5,IF(K109="B",[1]苏州工业园区工业企业技术改造经济效益表!AJ109*[1]奖补比例!$C$3+N109*[1]奖补比例!$C$5,IF(K109="C",[1]苏州工业园区工业企业技术改造经济效益表!AJ109*[1]奖补比例!$D$3+N109*[1]奖补比例!$D$5,[1]苏州工业园区工业企业技术改造经济效益表!AJ109*[1]奖补比例!$E$3+N109*[1]奖补比例!$E$5)))*[1]奖补比例!$G$2&gt;1000,1000,IF(K109="A",[1]苏州工业园区工业企业技术改造经济效益表!AJ109*[1]奖补比例!$B$3+N109*[1]奖补比例!$B$5,IF(K109="B",[1]苏州工业园区工业企业技术改造经济效益表!AJ109*[1]奖补比例!$C$3+N109*[1]奖补比例!$C$5,IF(K109="C",[1]苏州工业园区工业企业技术改造经济效益表!AJ109*[1]奖补比例!$D$3+N109*[1]奖补比例!$D$5,[1]苏州工业园区工业企业技术改造经济效益表!AJ109*[1]奖补比例!$E$3+N109*[1]奖补比例!$E$5)))*[1]奖补比例!$G$2)</f>
        <v>123.8679527472</v>
      </c>
      <c r="P109" s="45">
        <f>VLOOKUP(B109,[1]【扣减】省技改综合奖补!$C$2:$E$59,3,0)/10000</f>
        <v>15</v>
      </c>
      <c r="Q109" s="45">
        <v>0</v>
      </c>
      <c r="R109" s="45">
        <v>0</v>
      </c>
      <c r="S109" s="45">
        <f>[1]【扣减】人工智能奖补!F108</f>
        <v>0</v>
      </c>
      <c r="T109" s="45">
        <v>0</v>
      </c>
      <c r="U109" s="45">
        <f>[1]【扣减】投促委!F108</f>
        <v>0</v>
      </c>
      <c r="V109" s="55">
        <v>108.8679527472</v>
      </c>
      <c r="W109" s="53">
        <f t="shared" si="6"/>
        <v>108.87</v>
      </c>
      <c r="X109" s="54">
        <f t="shared" ref="X109:X130" si="8">O109/L109</f>
        <v>0.06369744</v>
      </c>
      <c r="Y109" s="60" t="str">
        <f>IF([1]项目纳统比对表!D109="否","未纳统",IF([1]项目纳统比对表!F109="否","不足500万元",""))</f>
        <v/>
      </c>
      <c r="Z109" s="60"/>
      <c r="AA109" s="24">
        <v>108.87</v>
      </c>
    </row>
    <row r="110" spans="1:27">
      <c r="A110" s="35">
        <v>107</v>
      </c>
      <c r="B110" s="36" t="str">
        <f>[1]苏州工业园区工业企业技术改造经济效益表!B110</f>
        <v>苏州微创脊柱创伤医疗科技有限公司</v>
      </c>
      <c r="C110" s="36" t="str">
        <f>[1]苏州工业园区工业企业技术改造经济效益表!C110</f>
        <v>91320582755087095L</v>
      </c>
      <c r="D110" s="35">
        <f>[1]经济效益!N110</f>
        <v>64</v>
      </c>
      <c r="E110" s="35">
        <f>[1]智能化效益!R110</f>
        <v>75</v>
      </c>
      <c r="F110" s="35">
        <f>IF([1]综合素质认定!O110&gt;10,10,[1]综合素质认定!O110)</f>
        <v>0</v>
      </c>
      <c r="G110" s="35">
        <v>0</v>
      </c>
      <c r="H110" s="35">
        <v>0</v>
      </c>
      <c r="I110" s="35">
        <v>0</v>
      </c>
      <c r="J110" s="37">
        <f t="shared" si="5"/>
        <v>59.8</v>
      </c>
      <c r="K110" s="35" t="str">
        <f>IF(J110&lt;[1]奖补比例!$D$2,"D",IF(J110&lt;[1]奖补比例!$C$2,"C",IF(J110&lt;[1]奖补比例!$B$2,"B","A")))</f>
        <v>C</v>
      </c>
      <c r="L110" s="36">
        <f>[1]苏州工业园区工业企业技术改造经济效益表!AJ110</f>
        <v>512.04</v>
      </c>
      <c r="M110" s="35">
        <f>[1]苏州工业园区工业企业技术改造经济效益表!AM110</f>
        <v>0</v>
      </c>
      <c r="N110" s="35">
        <f>IF([1]苏州工业园区工业企业技术改造经济效益表!AN110&gt;=0.7,[1]苏州工业园区工业企业技术改造经济效益表!AM110,0)</f>
        <v>0</v>
      </c>
      <c r="O110" s="44">
        <f>IF(IF(K110="A",[1]苏州工业园区工业企业技术改造经济效益表!AJ110*[1]奖补比例!$B$3+N110*[1]奖补比例!$B$5,IF(K110="B",[1]苏州工业园区工业企业技术改造经济效益表!AJ110*[1]奖补比例!$C$3+N110*[1]奖补比例!$C$5,IF(K110="C",[1]苏州工业园区工业企业技术改造经济效益表!AJ110*[1]奖补比例!$D$3+N110*[1]奖补比例!$D$5,[1]苏州工业园区工业企业技术改造经济效益表!AJ110*[1]奖补比例!$E$3+N110*[1]奖补比例!$E$5)))*[1]奖补比例!$G$2&gt;1000,1000,IF(K110="A",[1]苏州工业园区工业企业技术改造经济效益表!AJ110*[1]奖补比例!$B$3+N110*[1]奖补比例!$B$5,IF(K110="B",[1]苏州工业园区工业企业技术改造经济效益表!AJ110*[1]奖补比例!$C$3+N110*[1]奖补比例!$C$5,IF(K110="C",[1]苏州工业园区工业企业技术改造经济效益表!AJ110*[1]奖补比例!$D$3+N110*[1]奖补比例!$D$5,[1]苏州工业园区工业企业技术改造经济效益表!AJ110*[1]奖补比例!$E$3+N110*[1]奖补比例!$E$5)))*[1]奖补比例!$G$2)</f>
        <v>20.384773236</v>
      </c>
      <c r="P110" s="45">
        <v>0</v>
      </c>
      <c r="Q110" s="45">
        <v>0</v>
      </c>
      <c r="R110" s="45">
        <v>0</v>
      </c>
      <c r="S110" s="45">
        <f>[1]【扣减】人工智能奖补!F109</f>
        <v>0</v>
      </c>
      <c r="T110" s="45">
        <v>0</v>
      </c>
      <c r="U110" s="45">
        <f>[1]【扣减】投促委!F109</f>
        <v>0</v>
      </c>
      <c r="V110" s="55">
        <v>20.384773236</v>
      </c>
      <c r="W110" s="53">
        <f t="shared" si="6"/>
        <v>20.38</v>
      </c>
      <c r="X110" s="54">
        <f t="shared" si="8"/>
        <v>0.0398109</v>
      </c>
      <c r="Y110" s="60" t="str">
        <f>IF([1]项目纳统比对表!D110="否","未纳统",IF([1]项目纳统比对表!F110="否","不足500万元",""))</f>
        <v>未纳统</v>
      </c>
      <c r="Z110" s="60"/>
      <c r="AA110" s="24">
        <v>20.38</v>
      </c>
    </row>
    <row r="111" spans="1:27">
      <c r="A111" s="35">
        <v>108</v>
      </c>
      <c r="B111" s="36" t="str">
        <f>[1]苏州工业园区工业企业技术改造经济效益表!B111</f>
        <v>苏州新凯紧固系统有限公司</v>
      </c>
      <c r="C111" s="36" t="str">
        <f>[1]苏州工业园区工业企业技术改造经济效益表!C111</f>
        <v>913205947539393628</v>
      </c>
      <c r="D111" s="37">
        <f>[1]经济效益!N111</f>
        <v>51.8985603378594</v>
      </c>
      <c r="E111" s="37">
        <f>[1]智能化效益!R111</f>
        <v>89.668</v>
      </c>
      <c r="F111" s="35">
        <f>IF([1]综合素质认定!O111&gt;10,10,[1]综合素质认定!O111)</f>
        <v>2</v>
      </c>
      <c r="G111" s="35">
        <v>0</v>
      </c>
      <c r="H111" s="35">
        <v>0</v>
      </c>
      <c r="I111" s="35">
        <v>0</v>
      </c>
      <c r="J111" s="37">
        <f t="shared" si="5"/>
        <v>56.2625922365016</v>
      </c>
      <c r="K111" s="35" t="str">
        <f>IF(J111&lt;[1]奖补比例!$D$2,"D",IF(J111&lt;[1]奖补比例!$C$2,"C",IF(J111&lt;[1]奖补比例!$B$2,"B","A")))</f>
        <v>C</v>
      </c>
      <c r="L111" s="36">
        <f>[1]苏州工业园区工业企业技术改造经济效益表!AJ111</f>
        <v>1358.04</v>
      </c>
      <c r="M111" s="35">
        <f>[1]苏州工业园区工业企业技术改造经济效益表!AM111</f>
        <v>12.81</v>
      </c>
      <c r="N111" s="35">
        <f>IF([1]苏州工业园区工业企业技术改造经济效益表!AN111&gt;=0.7,[1]苏州工业园区工业企业技术改造经济效益表!AM111,0)</f>
        <v>0</v>
      </c>
      <c r="O111" s="44">
        <f>IF(IF(K111="A",[1]苏州工业园区工业企业技术改造经济效益表!AJ111*[1]奖补比例!$B$3+N111*[1]奖补比例!$B$5,IF(K111="B",[1]苏州工业园区工业企业技术改造经济效益表!AJ111*[1]奖补比例!$C$3+N111*[1]奖补比例!$C$5,IF(K111="C",[1]苏州工业园区工业企业技术改造经济效益表!AJ111*[1]奖补比例!$D$3+N111*[1]奖补比例!$D$5,[1]苏州工业园区工业企业技术改造经济效益表!AJ111*[1]奖补比例!$E$3+N111*[1]奖补比例!$E$5)))*[1]奖补比例!$G$2&gt;1000,1000,IF(K111="A",[1]苏州工业园区工业企业技术改造经济效益表!AJ111*[1]奖补比例!$B$3+N111*[1]奖补比例!$B$5,IF(K111="B",[1]苏州工业园区工业企业技术改造经济效益表!AJ111*[1]奖补比例!$C$3+N111*[1]奖补比例!$C$5,IF(K111="C",[1]苏州工业园区工业企业技术改造经济效益表!AJ111*[1]奖补比例!$D$3+N111*[1]奖补比例!$D$5,[1]苏州工业园区工业企业技术改造经济效益表!AJ111*[1]奖补比例!$E$3+N111*[1]奖补比例!$E$5)))*[1]奖补比例!$G$2)</f>
        <v>54.064794636</v>
      </c>
      <c r="P111" s="45">
        <v>0</v>
      </c>
      <c r="Q111" s="45">
        <v>0</v>
      </c>
      <c r="R111" s="45">
        <v>0</v>
      </c>
      <c r="S111" s="45">
        <f>[1]【扣减】人工智能奖补!F110</f>
        <v>0</v>
      </c>
      <c r="T111" s="45">
        <v>0</v>
      </c>
      <c r="U111" s="45">
        <f>[1]【扣减】投促委!F110</f>
        <v>0</v>
      </c>
      <c r="V111" s="55">
        <v>54.064794636</v>
      </c>
      <c r="W111" s="53">
        <f t="shared" si="6"/>
        <v>54.06</v>
      </c>
      <c r="X111" s="54">
        <f t="shared" si="8"/>
        <v>0.0398109</v>
      </c>
      <c r="Y111" s="60" t="str">
        <f>IF([1]项目纳统比对表!D111="否","未纳统",IF([1]项目纳统比对表!F111="否","不足500万元",""))</f>
        <v>未纳统</v>
      </c>
      <c r="Z111" s="60"/>
      <c r="AA111" s="24">
        <v>54.06</v>
      </c>
    </row>
    <row r="112" spans="1:27">
      <c r="A112" s="35">
        <v>109</v>
      </c>
      <c r="B112" s="36" t="str">
        <f>[1]苏州工业园区工业企业技术改造经济效益表!B112</f>
        <v>苏州新锐合金工具股份有限公司</v>
      </c>
      <c r="C112" s="36" t="str">
        <f>[1]苏州工业园区工业企业技术改造经济效益表!C112</f>
        <v>9132000077867054XF</v>
      </c>
      <c r="D112" s="37">
        <f>[1]经济效益!N112</f>
        <v>69.2208218460829</v>
      </c>
      <c r="E112" s="37">
        <f>[1]智能化效益!R112</f>
        <v>87.779</v>
      </c>
      <c r="F112" s="35">
        <f>IF([1]综合素质认定!O112&gt;10,10,[1]综合素质认定!O112)</f>
        <v>3</v>
      </c>
      <c r="G112" s="35">
        <v>0</v>
      </c>
      <c r="H112" s="35">
        <v>0</v>
      </c>
      <c r="I112" s="35">
        <v>0</v>
      </c>
      <c r="J112" s="37">
        <f t="shared" si="5"/>
        <v>69.010375292258</v>
      </c>
      <c r="K112" s="35" t="str">
        <f>IF(J112&lt;[1]奖补比例!$D$2,"D",IF(J112&lt;[1]奖补比例!$C$2,"C",IF(J112&lt;[1]奖补比例!$B$2,"B","A")))</f>
        <v>B</v>
      </c>
      <c r="L112" s="36">
        <f>[1]苏州工业园区工业企业技术改造经济效益表!AJ112</f>
        <v>964.88</v>
      </c>
      <c r="M112" s="35">
        <f>[1]苏州工业园区工业企业技术改造经济效益表!AM112</f>
        <v>0</v>
      </c>
      <c r="N112" s="35">
        <f>IF([1]苏州工业园区工业企业技术改造经济效益表!AN112&gt;=0.7,[1]苏州工业园区工业企业技术改造经济效益表!AM112,0)</f>
        <v>0</v>
      </c>
      <c r="O112" s="44">
        <f>IF(IF(K112="A",[1]苏州工业园区工业企业技术改造经济效益表!AJ112*[1]奖补比例!$B$3+N112*[1]奖补比例!$B$5,IF(K112="B",[1]苏州工业园区工业企业技术改造经济效益表!AJ112*[1]奖补比例!$C$3+N112*[1]奖补比例!$C$5,IF(K112="C",[1]苏州工业园区工业企业技术改造经济效益表!AJ112*[1]奖补比例!$D$3+N112*[1]奖补比例!$D$5,[1]苏州工业园区工业企业技术改造经济效益表!AJ112*[1]奖补比例!$E$3+N112*[1]奖补比例!$E$5)))*[1]奖补比例!$G$2&gt;1000,1000,IF(K112="A",[1]苏州工业园区工业企业技术改造经济效益表!AJ112*[1]奖补比例!$B$3+N112*[1]奖补比例!$B$5,IF(K112="B",[1]苏州工业园区工业企业技术改造经济效益表!AJ112*[1]奖补比例!$C$3+N112*[1]奖补比例!$C$5,IF(K112="C",[1]苏州工业园区工业企业技术改造经济效益表!AJ112*[1]奖补比例!$D$3+N112*[1]奖补比例!$D$5,[1]苏州工业园区工业企业技术改造经济效益表!AJ112*[1]奖补比例!$E$3+N112*[1]奖补比例!$E$5)))*[1]奖补比例!$G$2)</f>
        <v>61.4603859072</v>
      </c>
      <c r="P112" s="45">
        <v>0</v>
      </c>
      <c r="Q112" s="45">
        <v>0</v>
      </c>
      <c r="R112" s="45">
        <v>0</v>
      </c>
      <c r="S112" s="45">
        <f>[1]【扣减】人工智能奖补!F111</f>
        <v>0</v>
      </c>
      <c r="T112" s="45">
        <v>0</v>
      </c>
      <c r="U112" s="45">
        <f>[1]【扣减】投促委!F111</f>
        <v>0</v>
      </c>
      <c r="V112" s="55">
        <v>61.4603859072</v>
      </c>
      <c r="W112" s="53">
        <f t="shared" si="6"/>
        <v>61.46</v>
      </c>
      <c r="X112" s="54">
        <f t="shared" si="8"/>
        <v>0.06369744</v>
      </c>
      <c r="Y112" s="60" t="str">
        <f>IF([1]项目纳统比对表!D112="否","未纳统",IF([1]项目纳统比对表!F112="否","不足500万元",""))</f>
        <v/>
      </c>
      <c r="Z112" s="60"/>
      <c r="AA112" s="24">
        <v>61.46</v>
      </c>
    </row>
    <row r="113" spans="1:27">
      <c r="A113" s="35">
        <v>110</v>
      </c>
      <c r="B113" s="36" t="str">
        <f>[1]苏州工业园区工业企业技术改造经济效益表!B113</f>
        <v>苏州星诺奇科技股份有限公司</v>
      </c>
      <c r="C113" s="36" t="str">
        <f>[1]苏州工业园区工业企业技术改造经济效益表!C113</f>
        <v>913200005642769422</v>
      </c>
      <c r="D113" s="37">
        <f>[1]经济效益!N113</f>
        <v>60.2981170226344</v>
      </c>
      <c r="E113" s="35">
        <f>[1]智能化效益!R113</f>
        <v>72</v>
      </c>
      <c r="F113" s="35">
        <f>IF([1]综合素质认定!O113&gt;10,10,[1]综合素质认定!O113)</f>
        <v>4</v>
      </c>
      <c r="G113" s="35">
        <v>0</v>
      </c>
      <c r="H113" s="35">
        <v>0</v>
      </c>
      <c r="I113" s="35">
        <v>0</v>
      </c>
      <c r="J113" s="37">
        <f t="shared" si="5"/>
        <v>60.6086819158441</v>
      </c>
      <c r="K113" s="35" t="str">
        <f>IF(J113&lt;[1]奖补比例!$D$2,"D",IF(J113&lt;[1]奖补比例!$C$2,"C",IF(J113&lt;[1]奖补比例!$B$2,"B","A")))</f>
        <v>B</v>
      </c>
      <c r="L113" s="36">
        <f>[1]苏州工业园区工业企业技术改造经济效益表!AJ113</f>
        <v>1070.31</v>
      </c>
      <c r="M113" s="35">
        <f>[1]苏州工业园区工业企业技术改造经济效益表!AM113</f>
        <v>41.25</v>
      </c>
      <c r="N113" s="35">
        <f>IF([1]苏州工业园区工业企业技术改造经济效益表!AN113&gt;=0.7,[1]苏州工业园区工业企业技术改造经济效益表!AM113,0)</f>
        <v>0</v>
      </c>
      <c r="O113" s="44">
        <f>IF(IF(K113="A",[1]苏州工业园区工业企业技术改造经济效益表!AJ113*[1]奖补比例!$B$3+N113*[1]奖补比例!$B$5,IF(K113="B",[1]苏州工业园区工业企业技术改造经济效益表!AJ113*[1]奖补比例!$C$3+N113*[1]奖补比例!$C$5,IF(K113="C",[1]苏州工业园区工业企业技术改造经济效益表!AJ113*[1]奖补比例!$D$3+N113*[1]奖补比例!$D$5,[1]苏州工业园区工业企业技术改造经济效益表!AJ113*[1]奖补比例!$E$3+N113*[1]奖补比例!$E$5)))*[1]奖补比例!$G$2&gt;1000,1000,IF(K113="A",[1]苏州工业园区工业企业技术改造经济效益表!AJ113*[1]奖补比例!$B$3+N113*[1]奖补比例!$B$5,IF(K113="B",[1]苏州工业园区工业企业技术改造经济效益表!AJ113*[1]奖补比例!$C$3+N113*[1]奖补比例!$C$5,IF(K113="C",[1]苏州工业园区工业企业技术改造经济效益表!AJ113*[1]奖补比例!$D$3+N113*[1]奖补比例!$D$5,[1]苏州工业园区工业企业技术改造经济效益表!AJ113*[1]奖补比例!$E$3+N113*[1]奖补比例!$E$5)))*[1]奖补比例!$G$2)</f>
        <v>68.1760070064</v>
      </c>
      <c r="P113" s="45">
        <v>0</v>
      </c>
      <c r="Q113" s="45">
        <v>0</v>
      </c>
      <c r="R113" s="45">
        <v>0</v>
      </c>
      <c r="S113" s="45">
        <f>[1]【扣减】人工智能奖补!F112</f>
        <v>0</v>
      </c>
      <c r="T113" s="45">
        <v>0</v>
      </c>
      <c r="U113" s="45">
        <f>[1]【扣减】投促委!F112</f>
        <v>0</v>
      </c>
      <c r="V113" s="55">
        <v>68.1760070064</v>
      </c>
      <c r="W113" s="53">
        <f t="shared" si="6"/>
        <v>68.18</v>
      </c>
      <c r="X113" s="54">
        <f t="shared" si="8"/>
        <v>0.06369744</v>
      </c>
      <c r="Y113" s="60" t="str">
        <f>IF([1]项目纳统比对表!D113="否","未纳统",IF([1]项目纳统比对表!F113="否","不足500万元",""))</f>
        <v/>
      </c>
      <c r="Z113" s="60"/>
      <c r="AA113" s="24">
        <v>68.18</v>
      </c>
    </row>
    <row r="114" spans="1:27">
      <c r="A114" s="35">
        <v>111</v>
      </c>
      <c r="B114" s="36" t="str">
        <f>[1]苏州工业园区工业企业技术改造经济效益表!B114</f>
        <v>苏州兴胜科半导体材料有限公司</v>
      </c>
      <c r="C114" s="36" t="str">
        <f>[1]苏州工业园区工业企业技术改造经济效益表!C114</f>
        <v>91320594747307756U</v>
      </c>
      <c r="D114" s="37">
        <f>[1]经济效益!N114</f>
        <v>85.0937841658822</v>
      </c>
      <c r="E114" s="37">
        <f>[1]智能化效益!R114</f>
        <v>70.202</v>
      </c>
      <c r="F114" s="35">
        <f>IF([1]综合素质认定!O114&gt;10,10,[1]综合素质认定!O114)</f>
        <v>0</v>
      </c>
      <c r="G114" s="35">
        <v>0</v>
      </c>
      <c r="H114" s="35">
        <v>0</v>
      </c>
      <c r="I114" s="35">
        <v>0</v>
      </c>
      <c r="J114" s="37">
        <f t="shared" si="5"/>
        <v>73.6060489161175</v>
      </c>
      <c r="K114" s="35" t="str">
        <f>IF(J114&lt;[1]奖补比例!$D$2,"D",IF(J114&lt;[1]奖补比例!$C$2,"C",IF(J114&lt;[1]奖补比例!$B$2,"B","A")))</f>
        <v>B</v>
      </c>
      <c r="L114" s="36">
        <f>[1]苏州工业园区工业企业技术改造经济效益表!AJ114</f>
        <v>1033.66</v>
      </c>
      <c r="M114" s="35">
        <f>[1]苏州工业园区工业企业技术改造经济效益表!AM114</f>
        <v>65.06</v>
      </c>
      <c r="N114" s="35">
        <f>IF([1]苏州工业园区工业企业技术改造经济效益表!AN114&gt;=0.7,[1]苏州工业园区工业企业技术改造经济效益表!AM114,0)</f>
        <v>0</v>
      </c>
      <c r="O114" s="44">
        <f>IF(IF(K114="A",[1]苏州工业园区工业企业技术改造经济效益表!AJ114*[1]奖补比例!$B$3+N114*[1]奖补比例!$B$5,IF(K114="B",[1]苏州工业园区工业企业技术改造经济效益表!AJ114*[1]奖补比例!$C$3+N114*[1]奖补比例!$C$5,IF(K114="C",[1]苏州工业园区工业企业技术改造经济效益表!AJ114*[1]奖补比例!$D$3+N114*[1]奖补比例!$D$5,[1]苏州工业园区工业企业技术改造经济效益表!AJ114*[1]奖补比例!$E$3+N114*[1]奖补比例!$E$5)))*[1]奖补比例!$G$2&gt;1000,1000,IF(K114="A",[1]苏州工业园区工业企业技术改造经济效益表!AJ114*[1]奖补比例!$B$3+N114*[1]奖补比例!$B$5,IF(K114="B",[1]苏州工业园区工业企业技术改造经济效益表!AJ114*[1]奖补比例!$C$3+N114*[1]奖补比例!$C$5,IF(K114="C",[1]苏州工业园区工业企业技术改造经济效益表!AJ114*[1]奖补比例!$D$3+N114*[1]奖补比例!$D$5,[1]苏州工业园区工业企业技术改造经济效益表!AJ114*[1]奖补比例!$E$3+N114*[1]奖补比例!$E$5)))*[1]奖补比例!$G$2)</f>
        <v>65.8414958304</v>
      </c>
      <c r="P114" s="45">
        <v>0</v>
      </c>
      <c r="Q114" s="45">
        <v>0</v>
      </c>
      <c r="R114" s="45">
        <v>0</v>
      </c>
      <c r="S114" s="45">
        <f>[1]【扣减】人工智能奖补!F113</f>
        <v>0</v>
      </c>
      <c r="T114" s="45">
        <v>0</v>
      </c>
      <c r="U114" s="45">
        <f>[1]【扣减】投促委!F113</f>
        <v>0</v>
      </c>
      <c r="V114" s="55">
        <v>65.8414958304</v>
      </c>
      <c r="W114" s="53">
        <f t="shared" si="6"/>
        <v>65.84</v>
      </c>
      <c r="X114" s="54">
        <f t="shared" si="8"/>
        <v>0.06369744</v>
      </c>
      <c r="Y114" s="60" t="str">
        <f>IF([1]项目纳统比对表!D114="否","未纳统",IF([1]项目纳统比对表!F114="否","不足500万元",""))</f>
        <v>不足500万元</v>
      </c>
      <c r="Z114" s="60"/>
      <c r="AA114" s="24">
        <v>65.84</v>
      </c>
    </row>
    <row r="115" spans="1:27">
      <c r="A115" s="35">
        <v>112</v>
      </c>
      <c r="B115" s="36" t="str">
        <f>[1]苏州工业园区工业企业技术改造经济效益表!B115</f>
        <v>苏州旭创科技有限公司</v>
      </c>
      <c r="C115" s="36" t="str">
        <f>[1]苏州工业园区工业企业技术改造经济效益表!C115</f>
        <v>913205946739170837</v>
      </c>
      <c r="D115" s="37">
        <f>[1]经济效益!N115</f>
        <v>99.3733146003236</v>
      </c>
      <c r="E115" s="35">
        <f>[1]智能化效益!R115</f>
        <v>87</v>
      </c>
      <c r="F115" s="35">
        <f>IF([1]综合素质认定!O115&gt;10,10,[1]综合素质认定!O115)</f>
        <v>3</v>
      </c>
      <c r="G115" s="35">
        <v>0</v>
      </c>
      <c r="H115" s="35">
        <v>0</v>
      </c>
      <c r="I115" s="35">
        <v>0</v>
      </c>
      <c r="J115" s="37">
        <f t="shared" si="5"/>
        <v>89.9613202202265</v>
      </c>
      <c r="K115" s="35" t="str">
        <f>IF(J115&lt;[1]奖补比例!$D$2,"D",IF(J115&lt;[1]奖补比例!$C$2,"C",IF(J115&lt;[1]奖补比例!$B$2,"B","A")))</f>
        <v>A</v>
      </c>
      <c r="L115" s="36">
        <f>[1]苏州工业园区工业企业技术改造经济效益表!AJ115</f>
        <v>16292.04</v>
      </c>
      <c r="M115" s="35">
        <f>[1]苏州工业园区工业企业技术改造经济效益表!AM115</f>
        <v>68</v>
      </c>
      <c r="N115" s="35">
        <f>IF([1]苏州工业园区工业企业技术改造经济效益表!AN115&gt;=0.7,[1]苏州工业园区工业企业技术改造经济效益表!AM115,0)</f>
        <v>0</v>
      </c>
      <c r="O115" s="46">
        <f>IF(IF(K115="A",[1]苏州工业园区工业企业技术改造经济效益表!AJ115*[1]奖补比例!$B$3+N115*[1]奖补比例!$B$5,IF(K115="B",[1]苏州工业园区工业企业技术改造经济效益表!AJ115*[1]奖补比例!$C$3+N115*[1]奖补比例!$C$5,IF(K115="C",[1]苏州工业园区工业企业技术改造经济效益表!AJ115*[1]奖补比例!$D$3+N115*[1]奖补比例!$D$5,[1]苏州工业园区工业企业技术改造经济效益表!AJ115*[1]奖补比例!$E$3+N115*[1]奖补比例!$E$5)))*[1]奖补比例!$G$2&gt;1000,1000,IF(K115="A",[1]苏州工业园区工业企业技术改造经济效益表!AJ115*[1]奖补比例!$B$3+N115*[1]奖补比例!$B$5,IF(K115="B",[1]苏州工业园区工业企业技术改造经济效益表!AJ115*[1]奖补比例!$C$3+N115*[1]奖补比例!$C$5,IF(K115="C",[1]苏州工业园区工业企业技术改造经济效益表!AJ115*[1]奖补比例!$D$3+N115*[1]奖补比例!$D$5,[1]苏州工业园区工业企业技术改造经济效益表!AJ115*[1]奖补比例!$E$3+N115*[1]奖补比例!$E$5)))*[1]奖补比例!$G$2)</f>
        <v>1000</v>
      </c>
      <c r="P115" s="45">
        <v>0</v>
      </c>
      <c r="Q115" s="45">
        <v>0</v>
      </c>
      <c r="R115" s="45">
        <f>VLOOKUP(B115,[1]【扣减】节能改造项目奖补!$B$2:$C$23,2,0)</f>
        <v>14</v>
      </c>
      <c r="S115" s="45">
        <f>[1]【扣减】人工智能奖补!F114</f>
        <v>0</v>
      </c>
      <c r="T115" s="45">
        <v>0</v>
      </c>
      <c r="U115" s="45">
        <f>[1]【扣减】投促委!F114</f>
        <v>0</v>
      </c>
      <c r="V115" s="52">
        <v>986</v>
      </c>
      <c r="W115" s="53">
        <f t="shared" si="6"/>
        <v>986</v>
      </c>
      <c r="X115" s="54">
        <f t="shared" si="8"/>
        <v>0.0613796676168239</v>
      </c>
      <c r="Y115" s="60" t="str">
        <f>IF([1]项目纳统比对表!D115="否","未纳统",IF([1]项目纳统比对表!F115="否","不足500万元",""))</f>
        <v>未纳统</v>
      </c>
      <c r="Z115" s="60"/>
      <c r="AA115" s="24">
        <v>986</v>
      </c>
    </row>
    <row r="116" spans="1:27">
      <c r="A116" s="35">
        <v>113</v>
      </c>
      <c r="B116" s="36" t="str">
        <f>[1]苏州工业园区工业企业技术改造经济效益表!B116</f>
        <v>苏州一光仪器有限公司</v>
      </c>
      <c r="C116" s="36" t="str">
        <f>[1]苏州工业园区工业企业技术改造经济效益表!C116</f>
        <v>91320594716806851B</v>
      </c>
      <c r="D116" s="37">
        <f>[1]经济效益!N116</f>
        <v>77.0132138313007</v>
      </c>
      <c r="E116" s="35">
        <f>[1]智能化效益!R116</f>
        <v>90</v>
      </c>
      <c r="F116" s="35">
        <f>IF([1]综合素质认定!O116&gt;10,10,[1]综合素质认定!O116)</f>
        <v>3</v>
      </c>
      <c r="G116" s="35">
        <v>0</v>
      </c>
      <c r="H116" s="35">
        <v>0</v>
      </c>
      <c r="I116" s="35">
        <v>0</v>
      </c>
      <c r="J116" s="37">
        <f t="shared" si="5"/>
        <v>74.9092496819105</v>
      </c>
      <c r="K116" s="35" t="str">
        <f>IF(J116&lt;[1]奖补比例!$D$2,"D",IF(J116&lt;[1]奖补比例!$C$2,"C",IF(J116&lt;[1]奖补比例!$B$2,"B","A")))</f>
        <v>B</v>
      </c>
      <c r="L116" s="36">
        <f>[1]苏州工业园区工业企业技术改造经济效益表!AJ116</f>
        <v>574.9</v>
      </c>
      <c r="M116" s="35">
        <f>[1]苏州工业园区工业企业技术改造经济效益表!AM116</f>
        <v>0</v>
      </c>
      <c r="N116" s="35">
        <f>IF([1]苏州工业园区工业企业技术改造经济效益表!AN116&gt;=0.7,[1]苏州工业园区工业企业技术改造经济效益表!AM116,0)</f>
        <v>0</v>
      </c>
      <c r="O116" s="44">
        <f>IF(IF(K116="A",[1]苏州工业园区工业企业技术改造经济效益表!AJ116*[1]奖补比例!$B$3+N116*[1]奖补比例!$B$5,IF(K116="B",[1]苏州工业园区工业企业技术改造经济效益表!AJ116*[1]奖补比例!$C$3+N116*[1]奖补比例!$C$5,IF(K116="C",[1]苏州工业园区工业企业技术改造经济效益表!AJ116*[1]奖补比例!$D$3+N116*[1]奖补比例!$D$5,[1]苏州工业园区工业企业技术改造经济效益表!AJ116*[1]奖补比例!$E$3+N116*[1]奖补比例!$E$5)))*[1]奖补比例!$G$2&gt;1000,1000,IF(K116="A",[1]苏州工业园区工业企业技术改造经济效益表!AJ116*[1]奖补比例!$B$3+N116*[1]奖补比例!$B$5,IF(K116="B",[1]苏州工业园区工业企业技术改造经济效益表!AJ116*[1]奖补比例!$C$3+N116*[1]奖补比例!$C$5,IF(K116="C",[1]苏州工业园区工业企业技术改造经济效益表!AJ116*[1]奖补比例!$D$3+N116*[1]奖补比例!$D$5,[1]苏州工业园区工业企业技术改造经济效益表!AJ116*[1]奖补比例!$E$3+N116*[1]奖补比例!$E$5)))*[1]奖补比例!$G$2)</f>
        <v>36.619658256</v>
      </c>
      <c r="P116" s="45">
        <v>0</v>
      </c>
      <c r="Q116" s="45">
        <v>0</v>
      </c>
      <c r="R116" s="45">
        <v>0</v>
      </c>
      <c r="S116" s="45">
        <f>[1]【扣减】人工智能奖补!F115</f>
        <v>0</v>
      </c>
      <c r="T116" s="45">
        <v>0</v>
      </c>
      <c r="U116" s="45">
        <f>[1]【扣减】投促委!F115</f>
        <v>0</v>
      </c>
      <c r="V116" s="55">
        <v>36.619658256</v>
      </c>
      <c r="W116" s="53">
        <f t="shared" si="6"/>
        <v>36.62</v>
      </c>
      <c r="X116" s="54">
        <f t="shared" si="8"/>
        <v>0.06369744</v>
      </c>
      <c r="Y116" s="60" t="str">
        <f>IF([1]项目纳统比对表!D116="否","未纳统",IF([1]项目纳统比对表!F116="否","不足500万元",""))</f>
        <v/>
      </c>
      <c r="Z116" s="60"/>
      <c r="AA116" s="24">
        <v>36.62</v>
      </c>
    </row>
    <row r="117" spans="1:27">
      <c r="A117" s="35">
        <v>114</v>
      </c>
      <c r="B117" s="36" t="str">
        <f>[1]苏州工业园区工业企业技术改造经济效益表!B117</f>
        <v>苏州亦崴电子科技有限公司</v>
      </c>
      <c r="C117" s="36" t="str">
        <f>[1]苏州工业园区工业企业技术改造经济效益表!C117</f>
        <v>91320594088549339X</v>
      </c>
      <c r="D117" s="35">
        <f>[1]经济效益!N117</f>
        <v>42</v>
      </c>
      <c r="E117" s="35">
        <f>[1]智能化效益!R117</f>
        <v>70</v>
      </c>
      <c r="F117" s="35">
        <f>IF([1]综合素质认定!O117&gt;10,10,[1]综合素质认定!O117)</f>
        <v>0</v>
      </c>
      <c r="G117" s="35">
        <v>0</v>
      </c>
      <c r="H117" s="35">
        <v>0</v>
      </c>
      <c r="I117" s="35">
        <v>0</v>
      </c>
      <c r="J117" s="37">
        <f t="shared" si="5"/>
        <v>43.4</v>
      </c>
      <c r="K117" s="35" t="str">
        <f>IF(J117&lt;[1]奖补比例!$D$2,"D",IF(J117&lt;[1]奖补比例!$C$2,"C",IF(J117&lt;[1]奖补比例!$B$2,"B","A")))</f>
        <v>D</v>
      </c>
      <c r="L117" s="36">
        <f>[1]苏州工业园区工业企业技术改造经济效益表!AJ117</f>
        <v>1811.62</v>
      </c>
      <c r="M117" s="35">
        <f>[1]苏州工业园区工业企业技术改造经济效益表!AM117</f>
        <v>0</v>
      </c>
      <c r="N117" s="35">
        <f>IF([1]苏州工业园区工业企业技术改造经济效益表!AN117&gt;=0.7,[1]苏州工业园区工业企业技术改造经济效益表!AM117,0)</f>
        <v>0</v>
      </c>
      <c r="O117" s="44">
        <f>IF(IF(K117="A",[1]苏州工业园区工业企业技术改造经济效益表!AJ117*[1]奖补比例!$B$3+N117*[1]奖补比例!$B$5,IF(K117="B",[1]苏州工业园区工业企业技术改造经济效益表!AJ117*[1]奖补比例!$C$3+N117*[1]奖补比例!$C$5,IF(K117="C",[1]苏州工业园区工业企业技术改造经济效益表!AJ117*[1]奖补比例!$D$3+N117*[1]奖补比例!$D$5,[1]苏州工业园区工业企业技术改造经济效益表!AJ117*[1]奖补比例!$E$3+N117*[1]奖补比例!$E$5)))*[1]奖补比例!$G$2&gt;1000,1000,IF(K117="A",[1]苏州工业园区工业企业技术改造经济效益表!AJ117*[1]奖补比例!$B$3+N117*[1]奖补比例!$B$5,IF(K117="B",[1]苏州工业园区工业企业技术改造经济效益表!AJ117*[1]奖补比例!$C$3+N117*[1]奖补比例!$C$5,IF(K117="C",[1]苏州工业园区工业企业技术改造经济效益表!AJ117*[1]奖补比例!$D$3+N117*[1]奖补比例!$D$5,[1]苏州工业园区工业企业技术改造经济效益表!AJ117*[1]奖补比例!$E$3+N117*[1]奖补比例!$E$5)))*[1]奖补比例!$G$2)</f>
        <v>43.2733335948</v>
      </c>
      <c r="P117" s="45">
        <v>0</v>
      </c>
      <c r="Q117" s="45">
        <v>0</v>
      </c>
      <c r="R117" s="45">
        <v>0</v>
      </c>
      <c r="S117" s="45">
        <f>[1]【扣减】人工智能奖补!F116</f>
        <v>0</v>
      </c>
      <c r="T117" s="45">
        <v>0</v>
      </c>
      <c r="U117" s="45">
        <f>[1]【扣减】投促委!F116</f>
        <v>0</v>
      </c>
      <c r="V117" s="55">
        <v>43.2733335948</v>
      </c>
      <c r="W117" s="53">
        <f t="shared" si="6"/>
        <v>43.27</v>
      </c>
      <c r="X117" s="54">
        <f t="shared" si="8"/>
        <v>0.02388654</v>
      </c>
      <c r="Y117" s="60" t="str">
        <f>IF([1]项目纳统比对表!D117="否","未纳统",IF([1]项目纳统比对表!F117="否","不足500万元",""))</f>
        <v>未纳统</v>
      </c>
      <c r="Z117" s="60"/>
      <c r="AA117" s="24">
        <v>43.27</v>
      </c>
    </row>
    <row r="118" spans="1:27">
      <c r="A118" s="35">
        <v>115</v>
      </c>
      <c r="B118" s="36" t="str">
        <f>[1]苏州工业园区工业企业技术改造经济效益表!B118</f>
        <v>苏州益而益电器制造有限公司</v>
      </c>
      <c r="C118" s="36" t="str">
        <f>[1]苏州工业园区工业企业技术改造经济效益表!C118</f>
        <v>91320594784380928B</v>
      </c>
      <c r="D118" s="37">
        <f>[1]经济效益!N118</f>
        <v>67.417109844914</v>
      </c>
      <c r="E118" s="35">
        <f>[1]智能化效益!R118</f>
        <v>90.49</v>
      </c>
      <c r="F118" s="35">
        <f>IF([1]综合素质认定!O118&gt;10,10,[1]综合素质认定!O118)</f>
        <v>2</v>
      </c>
      <c r="G118" s="35">
        <v>0</v>
      </c>
      <c r="H118" s="35">
        <v>0</v>
      </c>
      <c r="I118" s="35">
        <v>0</v>
      </c>
      <c r="J118" s="37">
        <f t="shared" si="5"/>
        <v>67.2899768914398</v>
      </c>
      <c r="K118" s="35" t="str">
        <f>IF(J118&lt;[1]奖补比例!$D$2,"D",IF(J118&lt;[1]奖补比例!$C$2,"C",IF(J118&lt;[1]奖补比例!$B$2,"B","A")))</f>
        <v>B</v>
      </c>
      <c r="L118" s="36">
        <f>[1]苏州工业园区工业企业技术改造经济效益表!AJ118</f>
        <v>1097.33</v>
      </c>
      <c r="M118" s="35">
        <f>[1]苏州工业园区工业企业技术改造经济效益表!AM118</f>
        <v>67.3</v>
      </c>
      <c r="N118" s="35">
        <f>IF([1]苏州工业园区工业企业技术改造经济效益表!AN118&gt;=0.7,[1]苏州工业园区工业企业技术改造经济效益表!AM118,0)</f>
        <v>0</v>
      </c>
      <c r="O118" s="44">
        <f>IF(IF(K118="A",[1]苏州工业园区工业企业技术改造经济效益表!AJ118*[1]奖补比例!$B$3+N118*[1]奖补比例!$B$5,IF(K118="B",[1]苏州工业园区工业企业技术改造经济效益表!AJ118*[1]奖补比例!$C$3+N118*[1]奖补比例!$C$5,IF(K118="C",[1]苏州工业园区工业企业技术改造经济效益表!AJ118*[1]奖补比例!$D$3+N118*[1]奖补比例!$D$5,[1]苏州工业园区工业企业技术改造经济效益表!AJ118*[1]奖补比例!$E$3+N118*[1]奖补比例!$E$5)))*[1]奖补比例!$G$2&gt;1000,1000,IF(K118="A",[1]苏州工业园区工业企业技术改造经济效益表!AJ118*[1]奖补比例!$B$3+N118*[1]奖补比例!$B$5,IF(K118="B",[1]苏州工业园区工业企业技术改造经济效益表!AJ118*[1]奖补比例!$C$3+N118*[1]奖补比例!$C$5,IF(K118="C",[1]苏州工业园区工业企业技术改造经济效益表!AJ118*[1]奖补比例!$D$3+N118*[1]奖补比例!$D$5,[1]苏州工业园区工业企业技术改造经济效益表!AJ118*[1]奖补比例!$E$3+N118*[1]奖补比例!$E$5)))*[1]奖补比例!$G$2)</f>
        <v>69.8971118352</v>
      </c>
      <c r="P118" s="45">
        <v>0</v>
      </c>
      <c r="Q118" s="45">
        <v>0</v>
      </c>
      <c r="R118" s="45">
        <v>0</v>
      </c>
      <c r="S118" s="45">
        <f>[1]【扣减】人工智能奖补!F117</f>
        <v>0</v>
      </c>
      <c r="T118" s="45">
        <v>0</v>
      </c>
      <c r="U118" s="45">
        <f>[1]【扣减】投促委!F117</f>
        <v>0</v>
      </c>
      <c r="V118" s="55">
        <v>69.8971118352</v>
      </c>
      <c r="W118" s="53">
        <f t="shared" si="6"/>
        <v>69.9</v>
      </c>
      <c r="X118" s="54">
        <f t="shared" si="8"/>
        <v>0.06369744</v>
      </c>
      <c r="Y118" s="60" t="str">
        <f>IF([1]项目纳统比对表!D118="否","未纳统",IF([1]项目纳统比对表!F118="否","不足500万元",""))</f>
        <v/>
      </c>
      <c r="Z118" s="60"/>
      <c r="AA118" s="24">
        <v>69.9</v>
      </c>
    </row>
    <row r="119" spans="1:27">
      <c r="A119" s="35">
        <v>116</v>
      </c>
      <c r="B119" s="36" t="str">
        <f>[1]苏州工业园区工业企业技术改造经济效益表!B119</f>
        <v>苏州震坤科技有限公司</v>
      </c>
      <c r="C119" s="36" t="str">
        <f>[1]苏州工业园区工业企业技术改造经济效益表!C119</f>
        <v>91320594782062547E</v>
      </c>
      <c r="D119" s="37">
        <f>[1]经济效益!N119</f>
        <v>70.1488140066815</v>
      </c>
      <c r="E119" s="35">
        <f>[1]智能化效益!R119</f>
        <v>80</v>
      </c>
      <c r="F119" s="35">
        <f>IF([1]综合素质认定!O119&gt;10,10,[1]综合素质认定!O119)</f>
        <v>6</v>
      </c>
      <c r="G119" s="35">
        <v>0</v>
      </c>
      <c r="H119" s="35">
        <v>0</v>
      </c>
      <c r="I119" s="35">
        <v>0</v>
      </c>
      <c r="J119" s="37">
        <f t="shared" si="5"/>
        <v>71.104169804677</v>
      </c>
      <c r="K119" s="35" t="str">
        <f>IF(J119&lt;[1]奖补比例!$D$2,"D",IF(J119&lt;[1]奖补比例!$C$2,"C",IF(J119&lt;[1]奖补比例!$B$2,"B","A")))</f>
        <v>B</v>
      </c>
      <c r="L119" s="36">
        <f>[1]苏州工业园区工业企业技术改造经济效益表!AJ119</f>
        <v>1117.06</v>
      </c>
      <c r="M119" s="35">
        <f>[1]苏州工业园区工业企业技术改造经济效益表!AM119</f>
        <v>0</v>
      </c>
      <c r="N119" s="35">
        <f>IF([1]苏州工业园区工业企业技术改造经济效益表!AN119&gt;=0.7,[1]苏州工业园区工业企业技术改造经济效益表!AM119,0)</f>
        <v>0</v>
      </c>
      <c r="O119" s="44">
        <f>IF(IF(K119="A",[1]苏州工业园区工业企业技术改造经济效益表!AJ119*[1]奖补比例!$B$3+N119*[1]奖补比例!$B$5,IF(K119="B",[1]苏州工业园区工业企业技术改造经济效益表!AJ119*[1]奖补比例!$C$3+N119*[1]奖补比例!$C$5,IF(K119="C",[1]苏州工业园区工业企业技术改造经济效益表!AJ119*[1]奖补比例!$D$3+N119*[1]奖补比例!$D$5,[1]苏州工业园区工业企业技术改造经济效益表!AJ119*[1]奖补比例!$E$3+N119*[1]奖补比例!$E$5)))*[1]奖补比例!$G$2&gt;1000,1000,IF(K119="A",[1]苏州工业园区工业企业技术改造经济效益表!AJ119*[1]奖补比例!$B$3+N119*[1]奖补比例!$B$5,IF(K119="B",[1]苏州工业园区工业企业技术改造经济效益表!AJ119*[1]奖补比例!$C$3+N119*[1]奖补比例!$C$5,IF(K119="C",[1]苏州工业园区工业企业技术改造经济效益表!AJ119*[1]奖补比例!$D$3+N119*[1]奖补比例!$D$5,[1]苏州工业园区工业企业技术改造经济效益表!AJ119*[1]奖补比例!$E$3+N119*[1]奖补比例!$E$5)))*[1]奖补比例!$G$2)</f>
        <v>71.1538623264</v>
      </c>
      <c r="P119" s="45">
        <v>0</v>
      </c>
      <c r="Q119" s="45">
        <v>0</v>
      </c>
      <c r="R119" s="45">
        <v>0</v>
      </c>
      <c r="S119" s="45">
        <f>[1]【扣减】人工智能奖补!F118</f>
        <v>0</v>
      </c>
      <c r="T119" s="45">
        <v>0</v>
      </c>
      <c r="U119" s="45">
        <f>[1]【扣减】投促委!F118</f>
        <v>0</v>
      </c>
      <c r="V119" s="55">
        <v>71.1538623264</v>
      </c>
      <c r="W119" s="53">
        <f t="shared" si="6"/>
        <v>71.15</v>
      </c>
      <c r="X119" s="54">
        <f t="shared" si="8"/>
        <v>0.06369744</v>
      </c>
      <c r="Y119" s="60" t="str">
        <f>IF([1]项目纳统比对表!D119="否","未纳统",IF([1]项目纳统比对表!F119="否","不足500万元",""))</f>
        <v/>
      </c>
      <c r="Z119" s="60"/>
      <c r="AA119" s="24">
        <v>71.15</v>
      </c>
    </row>
    <row r="120" spans="1:27">
      <c r="A120" s="35">
        <v>117</v>
      </c>
      <c r="B120" s="36" t="str">
        <f>[1]苏州工业园区工业企业技术改造经济效益表!B120</f>
        <v>苏州紫翔电子科技有限公司</v>
      </c>
      <c r="C120" s="36" t="str">
        <f>[1]苏州工业园区工业企业技术改造经济效益表!C120</f>
        <v>913205947406994356</v>
      </c>
      <c r="D120" s="35">
        <f>[1]经济效益!N120</f>
        <v>95</v>
      </c>
      <c r="E120" s="35">
        <f>[1]智能化效益!R120</f>
        <v>75.32</v>
      </c>
      <c r="F120" s="35">
        <f>IF([1]综合素质认定!O120&gt;10,10,[1]综合素质认定!O120)</f>
        <v>1</v>
      </c>
      <c r="G120" s="35">
        <v>0</v>
      </c>
      <c r="H120" s="35">
        <v>0</v>
      </c>
      <c r="I120" s="35">
        <v>0</v>
      </c>
      <c r="J120" s="37">
        <f t="shared" si="5"/>
        <v>82.564</v>
      </c>
      <c r="K120" s="35" t="str">
        <f>IF(J120&lt;[1]奖补比例!$D$2,"D",IF(J120&lt;[1]奖补比例!$C$2,"C",IF(J120&lt;[1]奖补比例!$B$2,"B","A")))</f>
        <v>A</v>
      </c>
      <c r="L120" s="36">
        <f>[1]苏州工业园区工业企业技术改造经济效益表!AJ120</f>
        <v>13173.17</v>
      </c>
      <c r="M120" s="35">
        <f>[1]苏州工业园区工业企业技术改造经济效益表!AM120</f>
        <v>332.24</v>
      </c>
      <c r="N120" s="35">
        <f>IF([1]苏州工业园区工业企业技术改造经济效益表!AN120&gt;=0.7,[1]苏州工业园区工业企业技术改造经济效益表!AM120,0)</f>
        <v>0</v>
      </c>
      <c r="O120" s="46">
        <f>IF(IF(K120="A",[1]苏州工业园区工业企业技术改造经济效益表!AJ120*[1]奖补比例!$B$3+N120*[1]奖补比例!$B$5,IF(K120="B",[1]苏州工业园区工业企业技术改造经济效益表!AJ120*[1]奖补比例!$C$3+N120*[1]奖补比例!$C$5,IF(K120="C",[1]苏州工业园区工业企业技术改造经济效益表!AJ120*[1]奖补比例!$D$3+N120*[1]奖补比例!$D$5,[1]苏州工业园区工业企业技术改造经济效益表!AJ120*[1]奖补比例!$E$3+N120*[1]奖补比例!$E$5)))*[1]奖补比例!$G$2&gt;1000,1000,IF(K120="A",[1]苏州工业园区工业企业技术改造经济效益表!AJ120*[1]奖补比例!$B$3+N120*[1]奖补比例!$B$5,IF(K120="B",[1]苏州工业园区工业企业技术改造经济效益表!AJ120*[1]奖补比例!$C$3+N120*[1]奖补比例!$C$5,IF(K120="C",[1]苏州工业园区工业企业技术改造经济效益表!AJ120*[1]奖补比例!$D$3+N120*[1]奖补比例!$D$5,[1]苏州工业园区工业企业技术改造经济效益表!AJ120*[1]奖补比例!$E$3+N120*[1]奖补比例!$E$5)))*[1]奖补比例!$G$2)</f>
        <v>1000</v>
      </c>
      <c r="P120" s="45">
        <f>VLOOKUP(B120,[1]【扣减】省技改综合奖补!$C$2:$E$59,3,0)/10000</f>
        <v>52</v>
      </c>
      <c r="Q120" s="45">
        <v>0</v>
      </c>
      <c r="R120" s="45">
        <v>0</v>
      </c>
      <c r="S120" s="45">
        <f>[1]【扣减】人工智能奖补!F119</f>
        <v>0</v>
      </c>
      <c r="T120" s="45">
        <v>0</v>
      </c>
      <c r="U120" s="45">
        <f>[1]【扣减】投促委!F119</f>
        <v>0</v>
      </c>
      <c r="V120" s="52">
        <v>948</v>
      </c>
      <c r="W120" s="53">
        <f t="shared" si="6"/>
        <v>948</v>
      </c>
      <c r="X120" s="54">
        <f t="shared" si="8"/>
        <v>0.075911872389106</v>
      </c>
      <c r="Y120" s="60" t="str">
        <f>IF([1]项目纳统比对表!D120="否","未纳统",IF([1]项目纳统比对表!F120="否","不足500万元",""))</f>
        <v/>
      </c>
      <c r="Z120" s="60"/>
      <c r="AA120" s="24">
        <v>948</v>
      </c>
    </row>
    <row r="121" spans="1:27">
      <c r="A121" s="35">
        <v>118</v>
      </c>
      <c r="B121" s="36" t="str">
        <f>[1]苏州工业园区工业企业技术改造经济效益表!B121</f>
        <v>太极半导体（苏州）有限公司</v>
      </c>
      <c r="C121" s="36" t="str">
        <f>[1]苏州工业园区工业企业技术改造经济效益表!C121</f>
        <v>913205940601875249</v>
      </c>
      <c r="D121" s="37">
        <f>[1]经济效益!N121</f>
        <v>66.3081031603093</v>
      </c>
      <c r="E121" s="35">
        <f>[1]智能化效益!R121</f>
        <v>92</v>
      </c>
      <c r="F121" s="35">
        <f>IF([1]综合素质认定!O121&gt;10,10,[1]综合素质认定!O121)</f>
        <v>5</v>
      </c>
      <c r="G121" s="35">
        <v>0</v>
      </c>
      <c r="H121" s="35">
        <v>0</v>
      </c>
      <c r="I121" s="35">
        <v>0</v>
      </c>
      <c r="J121" s="37">
        <f t="shared" si="5"/>
        <v>69.8156722122165</v>
      </c>
      <c r="K121" s="35" t="str">
        <f>IF(J121&lt;[1]奖补比例!$D$2,"D",IF(J121&lt;[1]奖补比例!$C$2,"C",IF(J121&lt;[1]奖补比例!$B$2,"B","A")))</f>
        <v>B</v>
      </c>
      <c r="L121" s="36">
        <f>[1]苏州工业园区工业企业技术改造经济效益表!AJ121</f>
        <v>1821.73</v>
      </c>
      <c r="M121" s="35">
        <f>[1]苏州工业园区工业企业技术改造经济效益表!AM121</f>
        <v>0</v>
      </c>
      <c r="N121" s="35">
        <f>IF([1]苏州工业园区工业企业技术改造经济效益表!AN121&gt;=0.7,[1]苏州工业园区工业企业技术改造经济效益表!AM121,0)</f>
        <v>0</v>
      </c>
      <c r="O121" s="44">
        <f>IF(IF(K121="A",[1]苏州工业园区工业企业技术改造经济效益表!AJ121*[1]奖补比例!$B$3+N121*[1]奖补比例!$B$5,IF(K121="B",[1]苏州工业园区工业企业技术改造经济效益表!AJ121*[1]奖补比例!$C$3+N121*[1]奖补比例!$C$5,IF(K121="C",[1]苏州工业园区工业企业技术改造经济效益表!AJ121*[1]奖补比例!$D$3+N121*[1]奖补比例!$D$5,[1]苏州工业园区工业企业技术改造经济效益表!AJ121*[1]奖补比例!$E$3+N121*[1]奖补比例!$E$5)))*[1]奖补比例!$G$2&gt;1000,1000,IF(K121="A",[1]苏州工业园区工业企业技术改造经济效益表!AJ121*[1]奖补比例!$B$3+N121*[1]奖补比例!$B$5,IF(K121="B",[1]苏州工业园区工业企业技术改造经济效益表!AJ121*[1]奖补比例!$C$3+N121*[1]奖补比例!$C$5,IF(K121="C",[1]苏州工业园区工业企业技术改造经济效益表!AJ121*[1]奖补比例!$D$3+N121*[1]奖补比例!$D$5,[1]苏州工业园区工业企业技术改造经济效益表!AJ121*[1]奖补比例!$E$3+N121*[1]奖补比例!$E$5)))*[1]奖补比例!$G$2)</f>
        <v>116.0395373712</v>
      </c>
      <c r="P121" s="45">
        <f>VLOOKUP(B121,[1]【扣减】省技改综合奖补!$C$2:$E$59,3,0)/10000</f>
        <v>15</v>
      </c>
      <c r="Q121" s="45">
        <v>0</v>
      </c>
      <c r="R121" s="45">
        <v>0</v>
      </c>
      <c r="S121" s="45">
        <f>[1]【扣减】人工智能奖补!F120</f>
        <v>0</v>
      </c>
      <c r="T121" s="45">
        <v>0</v>
      </c>
      <c r="U121" s="45">
        <f>[1]【扣减】投促委!F120</f>
        <v>0</v>
      </c>
      <c r="V121" s="55">
        <v>101.0395373712</v>
      </c>
      <c r="W121" s="53">
        <f t="shared" si="6"/>
        <v>101.04</v>
      </c>
      <c r="X121" s="54">
        <f t="shared" si="8"/>
        <v>0.06369744</v>
      </c>
      <c r="Y121" s="60" t="str">
        <f>IF([1]项目纳统比对表!D121="否","未纳统",IF([1]项目纳统比对表!F121="否","不足500万元",""))</f>
        <v>未纳统</v>
      </c>
      <c r="Z121" s="60"/>
      <c r="AA121" s="24">
        <v>101.04</v>
      </c>
    </row>
    <row r="122" spans="1:27">
      <c r="A122" s="35">
        <v>119</v>
      </c>
      <c r="B122" s="36" t="str">
        <f>[1]苏州工业园区工业企业技术改造经济效益表!B122</f>
        <v>特思通管路技术（苏州）有限公司</v>
      </c>
      <c r="C122" s="36" t="str">
        <f>[1]苏州工业园区工业企业技术改造经济效益表!C122</f>
        <v>91320594598553290R</v>
      </c>
      <c r="D122" s="37">
        <f>[1]经济效益!N122</f>
        <v>64.3945346411276</v>
      </c>
      <c r="E122" s="35">
        <f>[1]智能化效益!R122</f>
        <v>80</v>
      </c>
      <c r="F122" s="35">
        <f>IF([1]综合素质认定!O122&gt;10,10,[1]综合素质认定!O122)</f>
        <v>0</v>
      </c>
      <c r="G122" s="35">
        <v>0</v>
      </c>
      <c r="H122" s="35">
        <v>0</v>
      </c>
      <c r="I122" s="35">
        <v>0</v>
      </c>
      <c r="J122" s="37">
        <f t="shared" si="5"/>
        <v>61.0761742487893</v>
      </c>
      <c r="K122" s="35" t="str">
        <f>IF(J122&lt;[1]奖补比例!$D$2,"D",IF(J122&lt;[1]奖补比例!$C$2,"C",IF(J122&lt;[1]奖补比例!$B$2,"B","A")))</f>
        <v>B</v>
      </c>
      <c r="L122" s="36">
        <f>[1]苏州工业园区工业企业技术改造经济效益表!AJ122</f>
        <v>584.73</v>
      </c>
      <c r="M122" s="35">
        <f>[1]苏州工业园区工业企业技术改造经济效益表!AM122</f>
        <v>21.09</v>
      </c>
      <c r="N122" s="35">
        <f>IF([1]苏州工业园区工业企业技术改造经济效益表!AN122&gt;=0.7,[1]苏州工业园区工业企业技术改造经济效益表!AM122,0)</f>
        <v>0</v>
      </c>
      <c r="O122" s="44">
        <f>IF(IF(K122="A",[1]苏州工业园区工业企业技术改造经济效益表!AJ122*[1]奖补比例!$B$3+N122*[1]奖补比例!$B$5,IF(K122="B",[1]苏州工业园区工业企业技术改造经济效益表!AJ122*[1]奖补比例!$C$3+N122*[1]奖补比例!$C$5,IF(K122="C",[1]苏州工业园区工业企业技术改造经济效益表!AJ122*[1]奖补比例!$D$3+N122*[1]奖补比例!$D$5,[1]苏州工业园区工业企业技术改造经济效益表!AJ122*[1]奖补比例!$E$3+N122*[1]奖补比例!$E$5)))*[1]奖补比例!$G$2&gt;1000,1000,IF(K122="A",[1]苏州工业园区工业企业技术改造经济效益表!AJ122*[1]奖补比例!$B$3+N122*[1]奖补比例!$B$5,IF(K122="B",[1]苏州工业园区工业企业技术改造经济效益表!AJ122*[1]奖补比例!$C$3+N122*[1]奖补比例!$C$5,IF(K122="C",[1]苏州工业园区工业企业技术改造经济效益表!AJ122*[1]奖补比例!$D$3+N122*[1]奖补比例!$D$5,[1]苏州工业园区工业企业技术改造经济效益表!AJ122*[1]奖补比例!$E$3+N122*[1]奖补比例!$E$5)))*[1]奖补比例!$G$2)</f>
        <v>37.2458040912</v>
      </c>
      <c r="P122" s="45">
        <v>0</v>
      </c>
      <c r="Q122" s="45">
        <v>0</v>
      </c>
      <c r="R122" s="45">
        <v>0</v>
      </c>
      <c r="S122" s="45">
        <f>[1]【扣减】人工智能奖补!F121</f>
        <v>0</v>
      </c>
      <c r="T122" s="45">
        <v>0</v>
      </c>
      <c r="U122" s="45">
        <f>[1]【扣减】投促委!F121</f>
        <v>0</v>
      </c>
      <c r="V122" s="55">
        <v>37.2458040912</v>
      </c>
      <c r="W122" s="53">
        <f t="shared" si="6"/>
        <v>37.25</v>
      </c>
      <c r="X122" s="54">
        <f t="shared" si="8"/>
        <v>0.06369744</v>
      </c>
      <c r="Y122" s="60" t="str">
        <f>IF([1]项目纳统比对表!D122="否","未纳统",IF([1]项目纳统比对表!F122="否","不足500万元",""))</f>
        <v>未纳统</v>
      </c>
      <c r="Z122" s="60"/>
      <c r="AA122" s="24">
        <v>37.25</v>
      </c>
    </row>
    <row r="123" spans="1:27">
      <c r="A123" s="35">
        <v>120</v>
      </c>
      <c r="B123" s="36" t="str">
        <f>[1]苏州工业园区工业企业技术改造经济效益表!B123</f>
        <v>万通（苏州）定量阀系统有限公司</v>
      </c>
      <c r="C123" s="36" t="str">
        <f>[1]苏州工业园区工业企业技术改造经济效益表!C123</f>
        <v>913205946082357212</v>
      </c>
      <c r="D123" s="37">
        <f>[1]经济效益!N123</f>
        <v>45.1985173035075</v>
      </c>
      <c r="E123" s="35">
        <f>[1]智能化效益!R123</f>
        <v>80</v>
      </c>
      <c r="F123" s="35">
        <f>IF([1]综合素质认定!O123&gt;10,10,[1]综合素质认定!O123)</f>
        <v>0</v>
      </c>
      <c r="G123" s="35">
        <v>0</v>
      </c>
      <c r="H123" s="35">
        <v>0</v>
      </c>
      <c r="I123" s="35">
        <v>0</v>
      </c>
      <c r="J123" s="37">
        <f t="shared" si="5"/>
        <v>47.6389621124552</v>
      </c>
      <c r="K123" s="35" t="str">
        <f>IF(J123&lt;[1]奖补比例!$D$2,"D",IF(J123&lt;[1]奖补比例!$C$2,"C",IF(J123&lt;[1]奖补比例!$B$2,"B","A")))</f>
        <v>D</v>
      </c>
      <c r="L123" s="36">
        <f>[1]苏州工业园区工业企业技术改造经济效益表!AJ123</f>
        <v>1228.42</v>
      </c>
      <c r="M123" s="35">
        <f>[1]苏州工业园区工业企业技术改造经济效益表!AM123</f>
        <v>191.56</v>
      </c>
      <c r="N123" s="35">
        <f>IF([1]苏州工业园区工业企业技术改造经济效益表!AN123&gt;=0.7,[1]苏州工业园区工业企业技术改造经济效益表!AM123,0)</f>
        <v>0</v>
      </c>
      <c r="O123" s="44">
        <f>IF(IF(K123="A",[1]苏州工业园区工业企业技术改造经济效益表!AJ123*[1]奖补比例!$B$3+N123*[1]奖补比例!$B$5,IF(K123="B",[1]苏州工业园区工业企业技术改造经济效益表!AJ123*[1]奖补比例!$C$3+N123*[1]奖补比例!$C$5,IF(K123="C",[1]苏州工业园区工业企业技术改造经济效益表!AJ123*[1]奖补比例!$D$3+N123*[1]奖补比例!$D$5,[1]苏州工业园区工业企业技术改造经济效益表!AJ123*[1]奖补比例!$E$3+N123*[1]奖补比例!$E$5)))*[1]奖补比例!$G$2&gt;1000,1000,IF(K123="A",[1]苏州工业园区工业企业技术改造经济效益表!AJ123*[1]奖补比例!$B$3+N123*[1]奖补比例!$B$5,IF(K123="B",[1]苏州工业园区工业企业技术改造经济效益表!AJ123*[1]奖补比例!$C$3+N123*[1]奖补比例!$C$5,IF(K123="C",[1]苏州工业园区工业企业技术改造经济效益表!AJ123*[1]奖补比例!$D$3+N123*[1]奖补比例!$D$5,[1]苏州工业园区工业企业技术改造经济效益表!AJ123*[1]奖补比例!$E$3+N123*[1]奖补比例!$E$5)))*[1]奖补比例!$G$2)</f>
        <v>29.3427034668</v>
      </c>
      <c r="P123" s="45">
        <v>0</v>
      </c>
      <c r="Q123" s="45">
        <v>0</v>
      </c>
      <c r="R123" s="45">
        <v>0</v>
      </c>
      <c r="S123" s="45">
        <f>[1]【扣减】人工智能奖补!F122</f>
        <v>0</v>
      </c>
      <c r="T123" s="45">
        <v>0</v>
      </c>
      <c r="U123" s="45">
        <f>[1]【扣减】投促委!F122</f>
        <v>0</v>
      </c>
      <c r="V123" s="55">
        <v>29.3427034668</v>
      </c>
      <c r="W123" s="53">
        <f t="shared" si="6"/>
        <v>29.34</v>
      </c>
      <c r="X123" s="54">
        <f t="shared" si="8"/>
        <v>0.02388654</v>
      </c>
      <c r="Y123" s="60" t="str">
        <f>IF([1]项目纳统比对表!D123="否","未纳统",IF([1]项目纳统比对表!F123="否","不足500万元",""))</f>
        <v/>
      </c>
      <c r="Z123" s="60"/>
      <c r="AA123" s="24">
        <v>29.34</v>
      </c>
    </row>
    <row r="124" spans="1:27">
      <c r="A124" s="35">
        <v>121</v>
      </c>
      <c r="B124" s="36" t="str">
        <f>[1]苏州工业园区工业企业技术改造经济效益表!B124</f>
        <v>旺矽科技（苏州）有限公司</v>
      </c>
      <c r="C124" s="36" t="str">
        <f>[1]苏州工业园区工业企业技术改造经济效益表!C124</f>
        <v>91320594MA1PCMQ10H</v>
      </c>
      <c r="D124" s="37">
        <f>[1]经济效益!N124</f>
        <v>84.1769433137972</v>
      </c>
      <c r="E124" s="37">
        <f>[1]智能化效益!R124</f>
        <v>71.0146</v>
      </c>
      <c r="F124" s="35">
        <f>IF([1]综合素质认定!O124&gt;10,10,[1]综合素质认定!O124)</f>
        <v>0</v>
      </c>
      <c r="G124" s="35">
        <v>0</v>
      </c>
      <c r="H124" s="35">
        <v>0</v>
      </c>
      <c r="I124" s="35">
        <v>0</v>
      </c>
      <c r="J124" s="37">
        <f t="shared" si="5"/>
        <v>73.126780319658</v>
      </c>
      <c r="K124" s="35" t="str">
        <f>IF(J124&lt;[1]奖补比例!$D$2,"D",IF(J124&lt;[1]奖补比例!$C$2,"C",IF(J124&lt;[1]奖补比例!$B$2,"B","A")))</f>
        <v>B</v>
      </c>
      <c r="L124" s="36">
        <f>[1]苏州工业园区工业企业技术改造经济效益表!AJ124</f>
        <v>781.34</v>
      </c>
      <c r="M124" s="35">
        <f>[1]苏州工业园区工业企业技术改造经济效益表!AM124</f>
        <v>87.47</v>
      </c>
      <c r="N124" s="35">
        <f>IF([1]苏州工业园区工业企业技术改造经济效益表!AN124&gt;=0.7,[1]苏州工业园区工业企业技术改造经济效益表!AM124,0)</f>
        <v>0</v>
      </c>
      <c r="O124" s="44">
        <f>IF(IF(K124="A",[1]苏州工业园区工业企业技术改造经济效益表!AJ124*[1]奖补比例!$B$3+N124*[1]奖补比例!$B$5,IF(K124="B",[1]苏州工业园区工业企业技术改造经济效益表!AJ124*[1]奖补比例!$C$3+N124*[1]奖补比例!$C$5,IF(K124="C",[1]苏州工业园区工业企业技术改造经济效益表!AJ124*[1]奖补比例!$D$3+N124*[1]奖补比例!$D$5,[1]苏州工业园区工业企业技术改造经济效益表!AJ124*[1]奖补比例!$E$3+N124*[1]奖补比例!$E$5)))*[1]奖补比例!$G$2&gt;1000,1000,IF(K124="A",[1]苏州工业园区工业企业技术改造经济效益表!AJ124*[1]奖补比例!$B$3+N124*[1]奖补比例!$B$5,IF(K124="B",[1]苏州工业园区工业企业技术改造经济效益表!AJ124*[1]奖补比例!$C$3+N124*[1]奖补比例!$C$5,IF(K124="C",[1]苏州工业园区工业企业技术改造经济效益表!AJ124*[1]奖补比例!$D$3+N124*[1]奖补比例!$D$5,[1]苏州工业园区工业企业技术改造经济效益表!AJ124*[1]奖补比例!$E$3+N124*[1]奖补比例!$E$5)))*[1]奖补比例!$G$2)</f>
        <v>49.7693577696</v>
      </c>
      <c r="P124" s="45">
        <v>0</v>
      </c>
      <c r="Q124" s="45">
        <v>0</v>
      </c>
      <c r="R124" s="45">
        <v>0</v>
      </c>
      <c r="S124" s="45">
        <f>[1]【扣减】人工智能奖补!F123</f>
        <v>0</v>
      </c>
      <c r="T124" s="45">
        <v>0</v>
      </c>
      <c r="U124" s="45">
        <f>[1]【扣减】投促委!F123</f>
        <v>0</v>
      </c>
      <c r="V124" s="55">
        <v>49.7693577696</v>
      </c>
      <c r="W124" s="53">
        <f t="shared" si="6"/>
        <v>49.77</v>
      </c>
      <c r="X124" s="54">
        <f t="shared" si="8"/>
        <v>0.06369744</v>
      </c>
      <c r="Y124" s="60" t="str">
        <f>IF([1]项目纳统比对表!D124="否","未纳统",IF([1]项目纳统比对表!F124="否","不足500万元",""))</f>
        <v>未纳统</v>
      </c>
      <c r="Z124" s="60"/>
      <c r="AA124" s="24">
        <v>49.77</v>
      </c>
    </row>
    <row r="125" spans="1:27">
      <c r="A125" s="35">
        <v>122</v>
      </c>
      <c r="B125" s="36" t="str">
        <f>[1]苏州工业园区工业企业技术改造经济效益表!B125</f>
        <v>威特立创能科技（苏州）有限公司</v>
      </c>
      <c r="C125" s="36" t="str">
        <f>[1]苏州工业园区工业企业技术改造经济效益表!C125</f>
        <v>91320594753217968W</v>
      </c>
      <c r="D125" s="35">
        <f>[1]经济效益!N125</f>
        <v>80</v>
      </c>
      <c r="E125" s="35">
        <f>[1]智能化效益!R125</f>
        <v>70</v>
      </c>
      <c r="F125" s="35">
        <f>IF([1]综合素质认定!O125&gt;10,10,[1]综合素质认定!O125)</f>
        <v>0</v>
      </c>
      <c r="G125" s="35">
        <v>0</v>
      </c>
      <c r="H125" s="35">
        <v>0</v>
      </c>
      <c r="I125" s="35">
        <v>0</v>
      </c>
      <c r="J125" s="35">
        <f t="shared" si="5"/>
        <v>70</v>
      </c>
      <c r="K125" s="35" t="str">
        <f>IF(J125&lt;[1]奖补比例!$D$2,"D",IF(J125&lt;[1]奖补比例!$C$2,"C",IF(J125&lt;[1]奖补比例!$B$2,"B","A")))</f>
        <v>B</v>
      </c>
      <c r="L125" s="36">
        <f>[1]苏州工业园区工业企业技术改造经济效益表!AJ125</f>
        <v>1030.085702</v>
      </c>
      <c r="M125" s="35">
        <f>[1]苏州工业园区工业企业技术改造经济效益表!AM125</f>
        <v>0</v>
      </c>
      <c r="N125" s="35">
        <f>IF([1]苏州工业园区工业企业技术改造经济效益表!AN125&gt;=0.7,[1]苏州工业园区工业企业技术改造经济效益表!AM125,0)</f>
        <v>0</v>
      </c>
      <c r="O125" s="44">
        <f>IF(IF(K125="A",[1]苏州工业园区工业企业技术改造经济效益表!AJ125*[1]奖补比例!$B$3+N125*[1]奖补比例!$B$5,IF(K125="B",[1]苏州工业园区工业企业技术改造经济效益表!AJ125*[1]奖补比例!$C$3+N125*[1]奖补比例!$C$5,IF(K125="C",[1]苏州工业园区工业企业技术改造经济效益表!AJ125*[1]奖补比例!$D$3+N125*[1]奖补比例!$D$5,[1]苏州工业园区工业企业技术改造经济效益表!AJ125*[1]奖补比例!$E$3+N125*[1]奖补比例!$E$5)))*[1]奖补比例!$G$2&gt;1000,1000,IF(K125="A",[1]苏州工业园区工业企业技术改造经济效益表!AJ125*[1]奖补比例!$B$3+N125*[1]奖补比例!$B$5,IF(K125="B",[1]苏州工业园区工业企业技术改造经济效益表!AJ125*[1]奖补比例!$C$3+N125*[1]奖补比例!$C$5,IF(K125="C",[1]苏州工业园区工业企业技术改造经济效益表!AJ125*[1]奖补比例!$D$3+N125*[1]奖补比例!$D$5,[1]苏州工业园区工业企业技术改造经济效益表!AJ125*[1]奖补比例!$E$3+N125*[1]奖补比例!$E$5)))*[1]奖补比例!$G$2)</f>
        <v>65.6138221980029</v>
      </c>
      <c r="P125" s="45">
        <v>0</v>
      </c>
      <c r="Q125" s="45">
        <v>0</v>
      </c>
      <c r="R125" s="45">
        <v>0</v>
      </c>
      <c r="S125" s="45">
        <f>[1]【扣减】人工智能奖补!F124</f>
        <v>0</v>
      </c>
      <c r="T125" s="45">
        <v>0</v>
      </c>
      <c r="U125" s="45">
        <f>[1]【扣减】投促委!F124</f>
        <v>0</v>
      </c>
      <c r="V125" s="55">
        <v>65.6138221980029</v>
      </c>
      <c r="W125" s="53">
        <f t="shared" si="6"/>
        <v>65.61</v>
      </c>
      <c r="X125" s="54">
        <f t="shared" si="8"/>
        <v>0.06369744</v>
      </c>
      <c r="Y125" s="60" t="str">
        <f>IF([1]项目纳统比对表!D125="否","未纳统",IF([1]项目纳统比对表!F125="否","不足500万元",""))</f>
        <v>未纳统</v>
      </c>
      <c r="Z125" s="60"/>
      <c r="AA125" s="24">
        <v>65.61</v>
      </c>
    </row>
    <row r="126" spans="1:27">
      <c r="A126" s="35">
        <v>123</v>
      </c>
      <c r="B126" s="36" t="str">
        <f>[1]苏州工业园区工业企业技术改造经济效益表!B126</f>
        <v>维斯克凡科技（苏州）有限公司</v>
      </c>
      <c r="C126" s="36" t="str">
        <f>[1]苏州工业园区工业企业技术改造经济效益表!C126</f>
        <v>913205946913295177</v>
      </c>
      <c r="D126" s="37">
        <f>[1]经济效益!N126</f>
        <v>62.5071721176214</v>
      </c>
      <c r="E126" s="37">
        <f>[1]智能化效益!R126</f>
        <v>87.407</v>
      </c>
      <c r="F126" s="35">
        <f>IF([1]综合素质认定!O126&gt;10,10,[1]综合素质认定!O126)</f>
        <v>1</v>
      </c>
      <c r="G126" s="35">
        <v>0</v>
      </c>
      <c r="H126" s="35">
        <v>0</v>
      </c>
      <c r="I126" s="35">
        <v>0</v>
      </c>
      <c r="J126" s="37">
        <f t="shared" si="5"/>
        <v>62.236420482335</v>
      </c>
      <c r="K126" s="35" t="str">
        <f>IF(J126&lt;[1]奖补比例!$D$2,"D",IF(J126&lt;[1]奖补比例!$C$2,"C",IF(J126&lt;[1]奖补比例!$B$2,"B","A")))</f>
        <v>B</v>
      </c>
      <c r="L126" s="36">
        <f>[1]苏州工业园区工业企业技术改造经济效益表!AJ126</f>
        <v>605.99</v>
      </c>
      <c r="M126" s="37">
        <f>[1]苏州工业园区工业企业技术改造经济效益表!AM126</f>
        <v>8.6</v>
      </c>
      <c r="N126" s="35">
        <f>IF([1]苏州工业园区工业企业技术改造经济效益表!AN126&gt;=0.7,[1]苏州工业园区工业企业技术改造经济效益表!AM126,0)</f>
        <v>0</v>
      </c>
      <c r="O126" s="44">
        <f>IF(IF(K126="A",[1]苏州工业园区工业企业技术改造经济效益表!AJ126*[1]奖补比例!$B$3+N126*[1]奖补比例!$B$5,IF(K126="B",[1]苏州工业园区工业企业技术改造经济效益表!AJ126*[1]奖补比例!$C$3+N126*[1]奖补比例!$C$5,IF(K126="C",[1]苏州工业园区工业企业技术改造经济效益表!AJ126*[1]奖补比例!$D$3+N126*[1]奖补比例!$D$5,[1]苏州工业园区工业企业技术改造经济效益表!AJ126*[1]奖补比例!$E$3+N126*[1]奖补比例!$E$5)))*[1]奖补比例!$G$2&gt;1000,1000,IF(K126="A",[1]苏州工业园区工业企业技术改造经济效益表!AJ126*[1]奖补比例!$B$3+N126*[1]奖补比例!$B$5,IF(K126="B",[1]苏州工业园区工业企业技术改造经济效益表!AJ126*[1]奖补比例!$C$3+N126*[1]奖补比例!$C$5,IF(K126="C",[1]苏州工业园区工业企业技术改造经济效益表!AJ126*[1]奖补比例!$D$3+N126*[1]奖补比例!$D$5,[1]苏州工业园区工业企业技术改造经济效益表!AJ126*[1]奖补比例!$E$3+N126*[1]奖补比例!$E$5)))*[1]奖补比例!$G$2)</f>
        <v>38.6000116656</v>
      </c>
      <c r="P126" s="45">
        <v>0</v>
      </c>
      <c r="Q126" s="45">
        <v>0</v>
      </c>
      <c r="R126" s="45">
        <v>0</v>
      </c>
      <c r="S126" s="45">
        <f>[1]【扣减】人工智能奖补!F125</f>
        <v>0</v>
      </c>
      <c r="T126" s="45">
        <v>0</v>
      </c>
      <c r="U126" s="45">
        <f>[1]【扣减】投促委!F125</f>
        <v>0</v>
      </c>
      <c r="V126" s="55">
        <v>38.6000116656</v>
      </c>
      <c r="W126" s="53">
        <f t="shared" si="6"/>
        <v>38.6</v>
      </c>
      <c r="X126" s="54">
        <f t="shared" si="8"/>
        <v>0.06369744</v>
      </c>
      <c r="Y126" s="60" t="str">
        <f>IF([1]项目纳统比对表!D126="否","未纳统",IF([1]项目纳统比对表!F126="否","不足500万元",""))</f>
        <v>未纳统</v>
      </c>
      <c r="Z126" s="60"/>
      <c r="AA126" s="24">
        <v>38.6</v>
      </c>
    </row>
    <row r="127" spans="1:27">
      <c r="A127" s="35">
        <v>124</v>
      </c>
      <c r="B127" s="36" t="str">
        <f>[1]苏州工业园区工业企业技术改造经济效益表!B127</f>
        <v>伟创力电子技术（苏州）有限公司</v>
      </c>
      <c r="C127" s="36" t="str">
        <f>[1]苏州工业园区工业企业技术改造经济效益表!C127</f>
        <v>913205946082381568</v>
      </c>
      <c r="D127" s="37">
        <f>[1]经济效益!N127</f>
        <v>89.4491967253118</v>
      </c>
      <c r="E127" s="37">
        <f>[1]智能化效益!R127</f>
        <v>88.792</v>
      </c>
      <c r="F127" s="35">
        <f>IF([1]综合素质认定!O127&gt;10,10,[1]综合素质认定!O127)</f>
        <v>10</v>
      </c>
      <c r="G127" s="35">
        <v>0</v>
      </c>
      <c r="H127" s="35">
        <v>0</v>
      </c>
      <c r="I127" s="35">
        <v>0</v>
      </c>
      <c r="J127" s="37">
        <f t="shared" si="5"/>
        <v>90.3728377077182</v>
      </c>
      <c r="K127" s="35" t="str">
        <f>IF(J127&lt;[1]奖补比例!$D$2,"D",IF(J127&lt;[1]奖补比例!$C$2,"C",IF(J127&lt;[1]奖补比例!$B$2,"B","A")))</f>
        <v>A</v>
      </c>
      <c r="L127" s="36">
        <f>[1]苏州工业园区工业企业技术改造经济效益表!AJ127</f>
        <v>1839.51</v>
      </c>
      <c r="M127" s="35">
        <f>[1]苏州工业园区工业企业技术改造经济效益表!AM127</f>
        <v>12.62</v>
      </c>
      <c r="N127" s="35">
        <f>IF([1]苏州工业园区工业企业技术改造经济效益表!AN127&gt;=0.7,[1]苏州工业园区工业企业技术改造经济效益表!AM127,0)</f>
        <v>0</v>
      </c>
      <c r="O127" s="44">
        <f>IF(IF(K127="A",[1]苏州工业园区工业企业技术改造经济效益表!AJ127*[1]奖补比例!$B$3+N127*[1]奖补比例!$B$5,IF(K127="B",[1]苏州工业园区工业企业技术改造经济效益表!AJ127*[1]奖补比例!$C$3+N127*[1]奖补比例!$C$5,IF(K127="C",[1]苏州工业园区工业企业技术改造经济效益表!AJ127*[1]奖补比例!$D$3+N127*[1]奖补比例!$D$5,[1]苏州工业园区工业企业技术改造经济效益表!AJ127*[1]奖补比例!$E$3+N127*[1]奖补比例!$E$5)))*[1]奖补比例!$G$2&gt;1000,1000,IF(K127="A",[1]苏州工业园区工业企业技术改造经济效益表!AJ127*[1]奖补比例!$B$3+N127*[1]奖补比例!$B$5,IF(K127="B",[1]苏州工业园区工业企业技术改造经济效益表!AJ127*[1]奖补比例!$C$3+N127*[1]奖补比例!$C$5,IF(K127="C",[1]苏州工业园区工业企业技术改造经济效益表!AJ127*[1]奖补比例!$D$3+N127*[1]奖补比例!$D$5,[1]苏州工业园区工业企业技术改造经济效益表!AJ127*[1]奖补比例!$E$3+N127*[1]奖补比例!$E$5)))*[1]奖补比例!$G$2)</f>
        <v>146.465097318</v>
      </c>
      <c r="P127" s="45">
        <f>VLOOKUP(B127,[1]【扣减】省技改综合奖补!$C$2:$E$59,3,0)/10000</f>
        <v>15</v>
      </c>
      <c r="Q127" s="45">
        <v>0</v>
      </c>
      <c r="R127" s="45">
        <f>VLOOKUP(B127,[1]【扣减】节能改造项目奖补!$B$2:$C$23,2,0)</f>
        <v>27</v>
      </c>
      <c r="S127" s="45">
        <f>[1]【扣减】人工智能奖补!F126</f>
        <v>0</v>
      </c>
      <c r="T127" s="45">
        <v>0</v>
      </c>
      <c r="U127" s="45">
        <f>[1]【扣减】投促委!F126</f>
        <v>0</v>
      </c>
      <c r="V127" s="55">
        <v>104.465097318</v>
      </c>
      <c r="W127" s="53">
        <f t="shared" si="6"/>
        <v>104.47</v>
      </c>
      <c r="X127" s="54">
        <f t="shared" si="8"/>
        <v>0.0796218</v>
      </c>
      <c r="Y127" s="60" t="str">
        <f>IF([1]项目纳统比对表!D127="否","未纳统",IF([1]项目纳统比对表!F127="否","不足500万元",""))</f>
        <v/>
      </c>
      <c r="Z127" s="60"/>
      <c r="AA127" s="24">
        <v>104.47</v>
      </c>
    </row>
    <row r="128" spans="1:27">
      <c r="A128" s="35">
        <v>125</v>
      </c>
      <c r="B128" s="36" t="str">
        <f>[1]苏州工业园区工业企业技术改造经济效益表!B128</f>
        <v>卫材（中国）药业有限公司</v>
      </c>
      <c r="C128" s="36" t="str">
        <f>[1]苏州工业园区工业企业技术改造经济效益表!C128</f>
        <v>91320594608205450R</v>
      </c>
      <c r="D128" s="35">
        <f>[1]经济效益!N128</f>
        <v>42</v>
      </c>
      <c r="E128" s="35">
        <f>[1]智能化效益!R128</f>
        <v>81</v>
      </c>
      <c r="F128" s="35">
        <f>IF([1]综合素质认定!O128&gt;10,10,[1]综合素质认定!O128)</f>
        <v>1</v>
      </c>
      <c r="G128" s="35">
        <v>0</v>
      </c>
      <c r="H128" s="35">
        <v>0</v>
      </c>
      <c r="I128" s="35">
        <v>0</v>
      </c>
      <c r="J128" s="37">
        <f t="shared" si="5"/>
        <v>46.6</v>
      </c>
      <c r="K128" s="35" t="str">
        <f>IF(J128&lt;[1]奖补比例!$D$2,"D",IF(J128&lt;[1]奖补比例!$C$2,"C",IF(J128&lt;[1]奖补比例!$B$2,"B","A")))</f>
        <v>D</v>
      </c>
      <c r="L128" s="36">
        <f>[1]苏州工业园区工业企业技术改造经济效益表!AJ128</f>
        <v>1211.59</v>
      </c>
      <c r="M128" s="35">
        <f>[1]苏州工业园区工业企业技术改造经济效益表!AM128</f>
        <v>0</v>
      </c>
      <c r="N128" s="35">
        <f>IF([1]苏州工业园区工业企业技术改造经济效益表!AN128&gt;=0.7,[1]苏州工业园区工业企业技术改造经济效益表!AM128,0)</f>
        <v>0</v>
      </c>
      <c r="O128" s="44">
        <f>IF(IF(K128="A",[1]苏州工业园区工业企业技术改造经济效益表!AJ128*[1]奖补比例!$B$3+N128*[1]奖补比例!$B$5,IF(K128="B",[1]苏州工业园区工业企业技术改造经济效益表!AJ128*[1]奖补比例!$C$3+N128*[1]奖补比例!$C$5,IF(K128="C",[1]苏州工业园区工业企业技术改造经济效益表!AJ128*[1]奖补比例!$D$3+N128*[1]奖补比例!$D$5,[1]苏州工业园区工业企业技术改造经济效益表!AJ128*[1]奖补比例!$E$3+N128*[1]奖补比例!$E$5)))*[1]奖补比例!$G$2&gt;1000,1000,IF(K128="A",[1]苏州工业园区工业企业技术改造经济效益表!AJ128*[1]奖补比例!$B$3+N128*[1]奖补比例!$B$5,IF(K128="B",[1]苏州工业园区工业企业技术改造经济效益表!AJ128*[1]奖补比例!$C$3+N128*[1]奖补比例!$C$5,IF(K128="C",[1]苏州工业园区工业企业技术改造经济效益表!AJ128*[1]奖补比例!$D$3+N128*[1]奖补比例!$D$5,[1]苏州工业园区工业企业技术改造经济效益表!AJ128*[1]奖补比例!$E$3+N128*[1]奖补比例!$E$5)))*[1]奖补比例!$G$2)</f>
        <v>28.9406929986</v>
      </c>
      <c r="P128" s="45">
        <f>VLOOKUP(B128,[1]【扣减】省技改综合奖补!$C$2:$E$59,3,0)/10000</f>
        <v>119</v>
      </c>
      <c r="Q128" s="45">
        <v>0</v>
      </c>
      <c r="R128" s="45">
        <v>0</v>
      </c>
      <c r="S128" s="45">
        <f>[1]【扣减】人工智能奖补!F127</f>
        <v>0</v>
      </c>
      <c r="T128" s="45">
        <v>0</v>
      </c>
      <c r="U128" s="45">
        <f>[1]【扣减】投促委!F127</f>
        <v>768</v>
      </c>
      <c r="V128" s="52">
        <v>0</v>
      </c>
      <c r="W128" s="53">
        <f t="shared" si="6"/>
        <v>0</v>
      </c>
      <c r="X128" s="54">
        <f t="shared" si="8"/>
        <v>0.02388654</v>
      </c>
      <c r="Y128" s="60" t="str">
        <f>IF([1]项目纳统比对表!D128="否","未纳统",IF([1]项目纳统比对表!F128="否","不足500万元",""))</f>
        <v/>
      </c>
      <c r="Z128" s="60"/>
      <c r="AA128" s="24">
        <v>0</v>
      </c>
    </row>
    <row r="129" spans="1:27">
      <c r="A129" s="35">
        <v>126</v>
      </c>
      <c r="B129" s="36" t="str">
        <f>[1]苏州工业园区工业企业技术改造经济效益表!B129</f>
        <v>矽品科技（苏州）有限公司</v>
      </c>
      <c r="C129" s="36" t="str">
        <f>[1]苏州工业园区工业企业技术改造经济效益表!C129</f>
        <v>91320594733338789U</v>
      </c>
      <c r="D129" s="35">
        <f>[1]经济效益!N129</f>
        <v>100</v>
      </c>
      <c r="E129" s="35">
        <f>[1]智能化效益!R129</f>
        <v>85</v>
      </c>
      <c r="F129" s="35">
        <f>IF([1]综合素质认定!O129&gt;10,10,[1]综合素质认定!O129)</f>
        <v>6</v>
      </c>
      <c r="G129" s="35">
        <v>0</v>
      </c>
      <c r="H129" s="35">
        <v>0</v>
      </c>
      <c r="I129" s="35">
        <v>0</v>
      </c>
      <c r="J129" s="35">
        <f t="shared" si="5"/>
        <v>93</v>
      </c>
      <c r="K129" s="35" t="str">
        <f>IF(J129&lt;[1]奖补比例!$D$2,"D",IF(J129&lt;[1]奖补比例!$C$2,"C",IF(J129&lt;[1]奖补比例!$B$2,"B","A")))</f>
        <v>A</v>
      </c>
      <c r="L129" s="36">
        <f>[1]苏州工业园区工业企业技术改造经济效益表!AJ129</f>
        <v>18355.5</v>
      </c>
      <c r="M129" s="35">
        <f>[1]苏州工业园区工业企业技术改造经济效益表!AM129</f>
        <v>0</v>
      </c>
      <c r="N129" s="35">
        <f>IF([1]苏州工业园区工业企业技术改造经济效益表!AN129&gt;=0.7,[1]苏州工业园区工业企业技术改造经济效益表!AM129,0)</f>
        <v>0</v>
      </c>
      <c r="O129" s="46">
        <f>IF(IF(K129="A",[1]苏州工业园区工业企业技术改造经济效益表!AJ129*[1]奖补比例!$B$3+N129*[1]奖补比例!$B$5,IF(K129="B",[1]苏州工业园区工业企业技术改造经济效益表!AJ129*[1]奖补比例!$C$3+N129*[1]奖补比例!$C$5,IF(K129="C",[1]苏州工业园区工业企业技术改造经济效益表!AJ129*[1]奖补比例!$D$3+N129*[1]奖补比例!$D$5,[1]苏州工业园区工业企业技术改造经济效益表!AJ129*[1]奖补比例!$E$3+N129*[1]奖补比例!$E$5)))*[1]奖补比例!$G$2&gt;1000,1000,IF(K129="A",[1]苏州工业园区工业企业技术改造经济效益表!AJ129*[1]奖补比例!$B$3+N129*[1]奖补比例!$B$5,IF(K129="B",[1]苏州工业园区工业企业技术改造经济效益表!AJ129*[1]奖补比例!$C$3+N129*[1]奖补比例!$C$5,IF(K129="C",[1]苏州工业园区工业企业技术改造经济效益表!AJ129*[1]奖补比例!$D$3+N129*[1]奖补比例!$D$5,[1]苏州工业园区工业企业技术改造经济效益表!AJ129*[1]奖补比例!$E$3+N129*[1]奖补比例!$E$5)))*[1]奖补比例!$G$2)</f>
        <v>1000</v>
      </c>
      <c r="P129" s="45">
        <f>VLOOKUP(B129,[1]【扣减】省技改综合奖补!$C$2:$E$59,3,0)/10000</f>
        <v>51</v>
      </c>
      <c r="Q129" s="45">
        <v>0</v>
      </c>
      <c r="R129" s="45">
        <f>VLOOKUP(B129,[1]【扣减】节能改造项目奖补!$B$2:$C$23,2,0)</f>
        <v>26</v>
      </c>
      <c r="S129" s="45">
        <f>[1]【扣减】人工智能奖补!F128</f>
        <v>0</v>
      </c>
      <c r="T129" s="45">
        <v>0</v>
      </c>
      <c r="U129" s="45">
        <f>[1]【扣减】投促委!F128</f>
        <v>0</v>
      </c>
      <c r="V129" s="52">
        <v>923</v>
      </c>
      <c r="W129" s="53">
        <f t="shared" si="6"/>
        <v>923</v>
      </c>
      <c r="X129" s="54">
        <f t="shared" si="8"/>
        <v>0.05447958377598</v>
      </c>
      <c r="Y129" s="60" t="str">
        <f>IF([1]项目纳统比对表!D129="否","未纳统",IF([1]项目纳统比对表!F129="否","不足500万元",""))</f>
        <v/>
      </c>
      <c r="Z129" s="60"/>
      <c r="AA129" s="24">
        <v>923</v>
      </c>
    </row>
    <row r="130" spans="1:27">
      <c r="A130" s="35">
        <v>127</v>
      </c>
      <c r="B130" s="36" t="str">
        <f>[1]苏州工业园区工业企业技术改造经济效益表!B130</f>
        <v>信达生物制药（苏州）有限公司</v>
      </c>
      <c r="C130" s="36" t="str">
        <f>[1]苏州工业园区工业企业技术改造经济效益表!C130</f>
        <v>9132059458102064XX</v>
      </c>
      <c r="D130" s="35">
        <f>[1]经济效益!N130</f>
        <v>92</v>
      </c>
      <c r="E130" s="35">
        <f>[1]智能化效益!R130</f>
        <v>91.96</v>
      </c>
      <c r="F130" s="35">
        <f>IF([1]综合素质认定!O130&gt;10,10,[1]综合素质认定!O130)</f>
        <v>10</v>
      </c>
      <c r="G130" s="35">
        <v>0</v>
      </c>
      <c r="H130" s="35">
        <v>0</v>
      </c>
      <c r="I130" s="35">
        <v>0</v>
      </c>
      <c r="J130" s="37">
        <f t="shared" si="5"/>
        <v>92.792</v>
      </c>
      <c r="K130" s="35" t="str">
        <f>IF(J130&lt;[1]奖补比例!$D$2,"D",IF(J130&lt;[1]奖补比例!$C$2,"C",IF(J130&lt;[1]奖补比例!$B$2,"B","A")))</f>
        <v>A</v>
      </c>
      <c r="L130" s="36">
        <f>[1]苏州工业园区工业企业技术改造经济效益表!AJ130</f>
        <v>2424.06</v>
      </c>
      <c r="M130" s="35">
        <f>[1]苏州工业园区工业企业技术改造经济效益表!AM130</f>
        <v>9.52</v>
      </c>
      <c r="N130" s="35">
        <f>IF([1]苏州工业园区工业企业技术改造经济效益表!AN130&gt;=0.7,[1]苏州工业园区工业企业技术改造经济效益表!AM130,0)</f>
        <v>0</v>
      </c>
      <c r="O130" s="44">
        <f>IF(IF(K130="A",[1]苏州工业园区工业企业技术改造经济效益表!AJ130*[1]奖补比例!$B$3+N130*[1]奖补比例!$B$5,IF(K130="B",[1]苏州工业园区工业企业技术改造经济效益表!AJ130*[1]奖补比例!$C$3+N130*[1]奖补比例!$C$5,IF(K130="C",[1]苏州工业园区工业企业技术改造经济效益表!AJ130*[1]奖补比例!$D$3+N130*[1]奖补比例!$D$5,[1]苏州工业园区工业企业技术改造经济效益表!AJ130*[1]奖补比例!$E$3+N130*[1]奖补比例!$E$5)))*[1]奖补比例!$G$2&gt;1000,1000,IF(K130="A",[1]苏州工业园区工业企业技术改造经济效益表!AJ130*[1]奖补比例!$B$3+N130*[1]奖补比例!$B$5,IF(K130="B",[1]苏州工业园区工业企业技术改造经济效益表!AJ130*[1]奖补比例!$C$3+N130*[1]奖补比例!$C$5,IF(K130="C",[1]苏州工业园区工业企业技术改造经济效益表!AJ130*[1]奖补比例!$D$3+N130*[1]奖补比例!$D$5,[1]苏州工业园区工业企业技术改造经济效益表!AJ130*[1]奖补比例!$E$3+N130*[1]奖补比例!$E$5)))*[1]奖补比例!$G$2)</f>
        <v>193.008020508</v>
      </c>
      <c r="P130" s="45">
        <v>0</v>
      </c>
      <c r="Q130" s="45">
        <v>0</v>
      </c>
      <c r="R130" s="45">
        <v>0</v>
      </c>
      <c r="S130" s="45">
        <f>[1]【扣减】人工智能奖补!F129</f>
        <v>0</v>
      </c>
      <c r="T130" s="45">
        <v>0</v>
      </c>
      <c r="U130" s="45">
        <f>[1]【扣减】投促委!F129</f>
        <v>0</v>
      </c>
      <c r="V130" s="55">
        <v>193.008020508</v>
      </c>
      <c r="W130" s="53">
        <f t="shared" si="6"/>
        <v>193.01</v>
      </c>
      <c r="X130" s="54">
        <f t="shared" si="8"/>
        <v>0.0796218</v>
      </c>
      <c r="Y130" s="60" t="str">
        <f>IF([1]项目纳统比对表!D130="否","未纳统",IF([1]项目纳统比对表!F130="否","不足500万元",""))</f>
        <v/>
      </c>
      <c r="Z130" s="60"/>
      <c r="AA130" s="24">
        <v>193.01</v>
      </c>
    </row>
    <row r="131" s="19" customFormat="1" spans="1:27">
      <c r="A131" s="31">
        <v>128</v>
      </c>
      <c r="B131" s="32" t="str">
        <f>[1]苏州工业园区工业企业技术改造经济效益表!B131</f>
        <v>星崎电机（苏州）有限公司</v>
      </c>
      <c r="C131" s="33" t="str">
        <f>[1]苏州工业园区工业企业技术改造经济效益表!C131</f>
        <v>91320594783360204F</v>
      </c>
      <c r="D131" s="34">
        <f>[1]经济效益!N131</f>
        <v>23.7281290005217</v>
      </c>
      <c r="E131" s="34">
        <f>[1]智能化效益!R131</f>
        <v>89.9504</v>
      </c>
      <c r="F131" s="31">
        <f>IF([1]综合素质认定!O131&gt;10,10,[1]综合素质认定!O131)</f>
        <v>1</v>
      </c>
      <c r="G131" s="31">
        <v>0</v>
      </c>
      <c r="H131" s="31">
        <v>0</v>
      </c>
      <c r="I131" s="31">
        <v>0</v>
      </c>
      <c r="J131" s="34">
        <f t="shared" si="5"/>
        <v>35.5997703003652</v>
      </c>
      <c r="K131" s="31" t="str">
        <f>IF(J131&lt;[1]奖补比例!$D$2,"D",IF(J131&lt;[1]奖补比例!$C$2,"C",IF(J131&lt;[1]奖补比例!$B$2,"B","A")))</f>
        <v>D</v>
      </c>
      <c r="L131" s="42">
        <f>[1]苏州工业园区工业企业技术改造经济效益表!AJ131</f>
        <v>1e-6</v>
      </c>
      <c r="M131" s="31">
        <f>[1]苏州工业园区工业企业技术改造经济效益表!AM131</f>
        <v>0</v>
      </c>
      <c r="N131" s="31">
        <f>IF([1]苏州工业园区工业企业技术改造经济效益表!AN131&gt;=0.7,[1]苏州工业园区工业企业技术改造经济效益表!AM131,0)</f>
        <v>0</v>
      </c>
      <c r="O131" s="42">
        <f>IF(IF(K131="A",[1]苏州工业园区工业企业技术改造经济效益表!AJ131*[1]奖补比例!$B$3+N131*[1]奖补比例!$B$5,IF(K131="B",[1]苏州工业园区工业企业技术改造经济效益表!AJ131*[1]奖补比例!$C$3+N131*[1]奖补比例!$C$5,IF(K131="C",[1]苏州工业园区工业企业技术改造经济效益表!AJ131*[1]奖补比例!$D$3+N131*[1]奖补比例!$D$5,[1]苏州工业园区工业企业技术改造经济效益表!AJ131*[1]奖补比例!$E$3+N131*[1]奖补比例!$E$5)))*[1]奖补比例!$G$2&gt;1000,1000,IF(K131="A",[1]苏州工业园区工业企业技术改造经济效益表!AJ131*[1]奖补比例!$B$3+N131*[1]奖补比例!$B$5,IF(K131="B",[1]苏州工业园区工业企业技术改造经济效益表!AJ131*[1]奖补比例!$C$3+N131*[1]奖补比例!$C$5,IF(K131="C",[1]苏州工业园区工业企业技术改造经济效益表!AJ131*[1]奖补比例!$D$3+N131*[1]奖补比例!$D$5,[1]苏州工业园区工业企业技术改造经济效益表!AJ131*[1]奖补比例!$E$3+N131*[1]奖补比例!$E$5)))*[1]奖补比例!$G$2)</f>
        <v>2.388654e-8</v>
      </c>
      <c r="P131" s="43">
        <v>0</v>
      </c>
      <c r="Q131" s="43">
        <v>0</v>
      </c>
      <c r="R131" s="43">
        <v>0</v>
      </c>
      <c r="S131" s="43">
        <f>[1]【扣减】人工智能奖补!F130</f>
        <v>0</v>
      </c>
      <c r="T131" s="43">
        <v>0</v>
      </c>
      <c r="U131" s="43">
        <f>[1]【扣减】投促委!F130</f>
        <v>0</v>
      </c>
      <c r="V131" s="49">
        <v>0</v>
      </c>
      <c r="W131" s="53">
        <f t="shared" si="6"/>
        <v>0</v>
      </c>
      <c r="X131" s="51">
        <v>0</v>
      </c>
      <c r="Y131" s="58" t="str">
        <f>IF([1]项目纳统比对表!D131="否","未纳统",IF([1]项目纳统比对表!F131="否","不足500万元",""))</f>
        <v>未纳统</v>
      </c>
      <c r="Z131" s="58" t="s">
        <v>27</v>
      </c>
      <c r="AA131" s="59">
        <v>0</v>
      </c>
    </row>
    <row r="132" spans="1:27">
      <c r="A132" s="35">
        <v>129</v>
      </c>
      <c r="B132" s="36" t="str">
        <f>[1]苏州工业园区工业企业技术改造经济效益表!B132</f>
        <v>扬昕科技（苏州）有限公司</v>
      </c>
      <c r="C132" s="36" t="str">
        <f>[1]苏州工业园区工业企业技术改造经济效益表!C132</f>
        <v>913205947589579819</v>
      </c>
      <c r="D132" s="37">
        <f>[1]经济效益!N132</f>
        <v>60.5704268379452</v>
      </c>
      <c r="E132" s="35">
        <f>[1]智能化效益!R132</f>
        <v>93.86</v>
      </c>
      <c r="F132" s="35">
        <f>IF([1]综合素质认定!O132&gt;10,10,[1]综合素质认定!O132)</f>
        <v>1</v>
      </c>
      <c r="G132" s="35">
        <v>0</v>
      </c>
      <c r="H132" s="35">
        <v>0</v>
      </c>
      <c r="I132" s="35">
        <v>0</v>
      </c>
      <c r="J132" s="37">
        <f t="shared" ref="J132:J138" si="9">D132*$D$3+E132*$E$3+F132-G132-H132-I132</f>
        <v>62.1712987865616</v>
      </c>
      <c r="K132" s="35" t="str">
        <f>IF(J132&lt;[1]奖补比例!$D$2,"D",IF(J132&lt;[1]奖补比例!$C$2,"C",IF(J132&lt;[1]奖补比例!$B$2,"B","A")))</f>
        <v>B</v>
      </c>
      <c r="L132" s="36">
        <f>[1]苏州工业园区工业企业技术改造经济效益表!AJ132</f>
        <v>1008.77</v>
      </c>
      <c r="M132" s="37">
        <f>[1]苏州工业园区工业企业技术改造经济效益表!AM132</f>
        <v>56.5</v>
      </c>
      <c r="N132" s="35">
        <f>IF([1]苏州工业园区工业企业技术改造经济效益表!AN132&gt;=0.7,[1]苏州工业园区工业企业技术改造经济效益表!AM132,0)</f>
        <v>0</v>
      </c>
      <c r="O132" s="44">
        <f>IF(IF(K132="A",[1]苏州工业园区工业企业技术改造经济效益表!AJ132*[1]奖补比例!$B$3+N132*[1]奖补比例!$B$5,IF(K132="B",[1]苏州工业园区工业企业技术改造经济效益表!AJ132*[1]奖补比例!$C$3+N132*[1]奖补比例!$C$5,IF(K132="C",[1]苏州工业园区工业企业技术改造经济效益表!AJ132*[1]奖补比例!$D$3+N132*[1]奖补比例!$D$5,[1]苏州工业园区工业企业技术改造经济效益表!AJ132*[1]奖补比例!$E$3+N132*[1]奖补比例!$E$5)))*[1]奖补比例!$G$2&gt;1000,1000,IF(K132="A",[1]苏州工业园区工业企业技术改造经济效益表!AJ132*[1]奖补比例!$B$3+N132*[1]奖补比例!$B$5,IF(K132="B",[1]苏州工业园区工业企业技术改造经济效益表!AJ132*[1]奖补比例!$C$3+N132*[1]奖补比例!$C$5,IF(K132="C",[1]苏州工业园区工业企业技术改造经济效益表!AJ132*[1]奖补比例!$D$3+N132*[1]奖补比例!$D$5,[1]苏州工业园区工业企业技术改造经济效益表!AJ132*[1]奖补比例!$E$3+N132*[1]奖补比例!$E$5)))*[1]奖补比例!$G$2)</f>
        <v>64.2560665488</v>
      </c>
      <c r="P132" s="45">
        <v>0</v>
      </c>
      <c r="Q132" s="45">
        <v>0</v>
      </c>
      <c r="R132" s="45">
        <v>0</v>
      </c>
      <c r="S132" s="45">
        <f>[1]【扣减】人工智能奖补!F131</f>
        <v>0</v>
      </c>
      <c r="T132" s="45">
        <v>0</v>
      </c>
      <c r="U132" s="45">
        <f>[1]【扣减】投促委!F131</f>
        <v>0</v>
      </c>
      <c r="V132" s="55">
        <v>64.2560665488</v>
      </c>
      <c r="W132" s="53">
        <f t="shared" ref="W132:W138" si="10">ROUND(V132,2)</f>
        <v>64.26</v>
      </c>
      <c r="X132" s="54">
        <f t="shared" ref="X132:X138" si="11">O132/L132</f>
        <v>0.06369744</v>
      </c>
      <c r="Y132" s="60" t="str">
        <f>IF([1]项目纳统比对表!D132="否","未纳统",IF([1]项目纳统比对表!F132="否","不足500万元",""))</f>
        <v/>
      </c>
      <c r="Z132" s="60"/>
      <c r="AA132" s="24">
        <v>64.26</v>
      </c>
    </row>
    <row r="133" spans="1:27">
      <c r="A133" s="35">
        <v>130</v>
      </c>
      <c r="B133" s="36" t="str">
        <f>[1]苏州工业园区工业企业技术改造经济效益表!B133</f>
        <v>伊顿电气有限公司</v>
      </c>
      <c r="C133" s="36" t="str">
        <f>[1]苏州工业园区工业企业技术改造经济效益表!C133</f>
        <v>91320594608238244N</v>
      </c>
      <c r="D133" s="37">
        <f>[1]经济效益!N133</f>
        <v>63.0012487670902</v>
      </c>
      <c r="E133" s="37">
        <f>[1]智能化效益!R133</f>
        <v>89.2995</v>
      </c>
      <c r="F133" s="35">
        <f>IF([1]综合素质认定!O133&gt;10,10,[1]综合素质认定!O133)</f>
        <v>1</v>
      </c>
      <c r="G133" s="35">
        <v>0</v>
      </c>
      <c r="H133" s="35">
        <v>0</v>
      </c>
      <c r="I133" s="35">
        <v>0</v>
      </c>
      <c r="J133" s="37">
        <f t="shared" si="9"/>
        <v>62.9607741369631</v>
      </c>
      <c r="K133" s="35" t="str">
        <f>IF(J133&lt;[1]奖补比例!$D$2,"D",IF(J133&lt;[1]奖补比例!$C$2,"C",IF(J133&lt;[1]奖补比例!$B$2,"B","A")))</f>
        <v>B</v>
      </c>
      <c r="L133" s="36">
        <f>[1]苏州工业园区工业企业技术改造经济效益表!AJ133</f>
        <v>1305.03</v>
      </c>
      <c r="M133" s="35">
        <f>[1]苏州工业园区工业企业技术改造经济效益表!AM133</f>
        <v>219.87</v>
      </c>
      <c r="N133" s="35">
        <f>IF([1]苏州工业园区工业企业技术改造经济效益表!AN133&gt;=0.7,[1]苏州工业园区工业企业技术改造经济效益表!AM133,0)</f>
        <v>0</v>
      </c>
      <c r="O133" s="44">
        <f>IF(IF(K133="A",[1]苏州工业园区工业企业技术改造经济效益表!AJ133*[1]奖补比例!$B$3+N133*[1]奖补比例!$B$5,IF(K133="B",[1]苏州工业园区工业企业技术改造经济效益表!AJ133*[1]奖补比例!$C$3+N133*[1]奖补比例!$C$5,IF(K133="C",[1]苏州工业园区工业企业技术改造经济效益表!AJ133*[1]奖补比例!$D$3+N133*[1]奖补比例!$D$5,[1]苏州工业园区工业企业技术改造经济效益表!AJ133*[1]奖补比例!$E$3+N133*[1]奖补比例!$E$5)))*[1]奖补比例!$G$2&gt;1000,1000,IF(K133="A",[1]苏州工业园区工业企业技术改造经济效益表!AJ133*[1]奖补比例!$B$3+N133*[1]奖补比例!$B$5,IF(K133="B",[1]苏州工业园区工业企业技术改造经济效益表!AJ133*[1]奖补比例!$C$3+N133*[1]奖补比例!$C$5,IF(K133="C",[1]苏州工业园区工业企业技术改造经济效益表!AJ133*[1]奖补比例!$D$3+N133*[1]奖补比例!$D$5,[1]苏州工业园区工业企业技术改造经济效益表!AJ133*[1]奖补比例!$E$3+N133*[1]奖补比例!$E$5)))*[1]奖补比例!$G$2)</f>
        <v>83.1270701232</v>
      </c>
      <c r="P133" s="45">
        <v>0</v>
      </c>
      <c r="Q133" s="45">
        <v>0</v>
      </c>
      <c r="R133" s="45">
        <v>0</v>
      </c>
      <c r="S133" s="45">
        <f>[1]【扣减】人工智能奖补!F132</f>
        <v>0</v>
      </c>
      <c r="T133" s="45">
        <v>0</v>
      </c>
      <c r="U133" s="45">
        <f>[1]【扣减】投促委!F132</f>
        <v>0</v>
      </c>
      <c r="V133" s="55">
        <v>83.1270701232</v>
      </c>
      <c r="W133" s="53">
        <f t="shared" si="10"/>
        <v>83.13</v>
      </c>
      <c r="X133" s="54">
        <f t="shared" si="11"/>
        <v>0.06369744</v>
      </c>
      <c r="Y133" s="60" t="str">
        <f>IF([1]项目纳统比对表!D133="否","未纳统",IF([1]项目纳统比对表!F133="否","不足500万元",""))</f>
        <v/>
      </c>
      <c r="Z133" s="60"/>
      <c r="AA133" s="24">
        <v>83.13</v>
      </c>
    </row>
    <row r="134" spans="1:27">
      <c r="A134" s="35">
        <v>131</v>
      </c>
      <c r="B134" s="36" t="str">
        <f>[1]苏州工业园区工业企业技术改造经济效益表!B134</f>
        <v>伊利苏州乳业有限责任公司</v>
      </c>
      <c r="C134" s="36" t="str">
        <f>[1]苏州工业园区工业企业技术改造经济效益表!C134</f>
        <v>913205947802655190</v>
      </c>
      <c r="D134" s="35">
        <f>[1]经济效益!N134</f>
        <v>66</v>
      </c>
      <c r="E134" s="35">
        <f>[1]智能化效益!R134</f>
        <v>94.18</v>
      </c>
      <c r="F134" s="35">
        <f>IF([1]综合素质认定!O134&gt;10,10,[1]综合素质认定!O134)</f>
        <v>5</v>
      </c>
      <c r="G134" s="35">
        <v>0</v>
      </c>
      <c r="H134" s="35">
        <v>0</v>
      </c>
      <c r="I134" s="35">
        <v>0</v>
      </c>
      <c r="J134" s="37">
        <f t="shared" si="9"/>
        <v>70.036</v>
      </c>
      <c r="K134" s="35" t="str">
        <f>IF(J134&lt;[1]奖补比例!$D$2,"D",IF(J134&lt;[1]奖补比例!$C$2,"C",IF(J134&lt;[1]奖补比例!$B$2,"B","A")))</f>
        <v>B</v>
      </c>
      <c r="L134" s="36">
        <f>[1]苏州工业园区工业企业技术改造经济效益表!AJ134</f>
        <v>3990.6349999809</v>
      </c>
      <c r="M134" s="35">
        <f>[1]苏州工业园区工业企业技术改造经济效益表!AM134</f>
        <v>0</v>
      </c>
      <c r="N134" s="35">
        <f>IF([1]苏州工业园区工业企业技术改造经济效益表!AN134&gt;=0.7,[1]苏州工业园区工业企业技术改造经济效益表!AM134,0)</f>
        <v>0</v>
      </c>
      <c r="O134" s="44">
        <f>IF(IF(K134="A",[1]苏州工业园区工业企业技术改造经济效益表!AJ134*[1]奖补比例!$B$3+N134*[1]奖补比例!$B$5,IF(K134="B",[1]苏州工业园区工业企业技术改造经济效益表!AJ134*[1]奖补比例!$C$3+N134*[1]奖补比例!$C$5,IF(K134="C",[1]苏州工业园区工业企业技术改造经济效益表!AJ134*[1]奖补比例!$D$3+N134*[1]奖补比例!$D$5,[1]苏州工业园区工业企业技术改造经济效益表!AJ134*[1]奖补比例!$E$3+N134*[1]奖补比例!$E$5)))*[1]奖补比例!$G$2&gt;1000,1000,IF(K134="A",[1]苏州工业园区工业企业技术改造经济效益表!AJ134*[1]奖补比例!$B$3+N134*[1]奖补比例!$B$5,IF(K134="B",[1]苏州工业园区工业企业技术改造经济效益表!AJ134*[1]奖补比例!$C$3+N134*[1]奖补比例!$C$5,IF(K134="C",[1]苏州工业园区工业企业技术改造经济效益表!AJ134*[1]奖补比例!$D$3+N134*[1]奖补比例!$D$5,[1]苏州工业园区工业企业技术改造经济效益表!AJ134*[1]奖补比例!$E$3+N134*[1]奖补比例!$E$5)))*[1]奖补比例!$G$2)</f>
        <v>254.193233473183</v>
      </c>
      <c r="P134" s="45">
        <f>VLOOKUP(B134,[1]【扣减】省技改综合奖补!$C$2:$E$59,3,0)/10000</f>
        <v>21</v>
      </c>
      <c r="Q134" s="45">
        <v>0</v>
      </c>
      <c r="R134" s="45">
        <v>0</v>
      </c>
      <c r="S134" s="45">
        <f>[1]【扣减】人工智能奖补!F133</f>
        <v>0</v>
      </c>
      <c r="T134" s="45">
        <v>0</v>
      </c>
      <c r="U134" s="45">
        <f>[1]【扣减】投促委!F133</f>
        <v>0</v>
      </c>
      <c r="V134" s="55">
        <v>233.193233473183</v>
      </c>
      <c r="W134" s="53">
        <f t="shared" si="10"/>
        <v>233.19</v>
      </c>
      <c r="X134" s="54">
        <f t="shared" si="11"/>
        <v>0.06369744</v>
      </c>
      <c r="Y134" s="60" t="str">
        <f>IF([1]项目纳统比对表!D134="否","未纳统",IF([1]项目纳统比对表!F134="否","不足500万元",""))</f>
        <v/>
      </c>
      <c r="Z134" s="60"/>
      <c r="AA134" s="24">
        <v>233.19</v>
      </c>
    </row>
    <row r="135" spans="1:27">
      <c r="A135" s="35">
        <v>132</v>
      </c>
      <c r="B135" s="36" t="str">
        <f>[1]苏州工业园区工业企业技术改造经济效益表!B135</f>
        <v>英特诺物流机械（苏州）有限公司</v>
      </c>
      <c r="C135" s="36" t="str">
        <f>[1]苏州工业园区工业企业技术改造经济效益表!C135</f>
        <v>91320594738299707F</v>
      </c>
      <c r="D135" s="37">
        <f>[1]经济效益!N135</f>
        <v>49.4178586951426</v>
      </c>
      <c r="E135" s="35">
        <f>[1]智能化效益!R135</f>
        <v>67.65</v>
      </c>
      <c r="F135" s="35">
        <f>IF([1]综合素质认定!O135&gt;10,10,[1]综合素质认定!O135)</f>
        <v>0</v>
      </c>
      <c r="G135" s="35">
        <v>0</v>
      </c>
      <c r="H135" s="35">
        <v>0</v>
      </c>
      <c r="I135" s="35">
        <v>0</v>
      </c>
      <c r="J135" s="37">
        <f t="shared" si="9"/>
        <v>48.1225010865998</v>
      </c>
      <c r="K135" s="35" t="str">
        <f>IF(J135&lt;[1]奖补比例!$D$2,"D",IF(J135&lt;[1]奖补比例!$C$2,"C",IF(J135&lt;[1]奖补比例!$B$2,"B","A")))</f>
        <v>D</v>
      </c>
      <c r="L135" s="36">
        <f>[1]苏州工业园区工业企业技术改造经济效益表!AJ135</f>
        <v>1148.16</v>
      </c>
      <c r="M135" s="35">
        <f>[1]苏州工业园区工业企业技术改造经济效益表!AM135</f>
        <v>0.94</v>
      </c>
      <c r="N135" s="35">
        <f>IF([1]苏州工业园区工业企业技术改造经济效益表!AN135&gt;=0.7,[1]苏州工业园区工业企业技术改造经济效益表!AM135,0)</f>
        <v>0</v>
      </c>
      <c r="O135" s="44">
        <f>IF(IF(K135="A",[1]苏州工业园区工业企业技术改造经济效益表!AJ135*[1]奖补比例!$B$3+N135*[1]奖补比例!$B$5,IF(K135="B",[1]苏州工业园区工业企业技术改造经济效益表!AJ135*[1]奖补比例!$C$3+N135*[1]奖补比例!$C$5,IF(K135="C",[1]苏州工业园区工业企业技术改造经济效益表!AJ135*[1]奖补比例!$D$3+N135*[1]奖补比例!$D$5,[1]苏州工业园区工业企业技术改造经济效益表!AJ135*[1]奖补比例!$E$3+N135*[1]奖补比例!$E$5)))*[1]奖补比例!$G$2&gt;1000,1000,IF(K135="A",[1]苏州工业园区工业企业技术改造经济效益表!AJ135*[1]奖补比例!$B$3+N135*[1]奖补比例!$B$5,IF(K135="B",[1]苏州工业园区工业企业技术改造经济效益表!AJ135*[1]奖补比例!$C$3+N135*[1]奖补比例!$C$5,IF(K135="C",[1]苏州工业园区工业企业技术改造经济效益表!AJ135*[1]奖补比例!$D$3+N135*[1]奖补比例!$D$5,[1]苏州工业园区工业企业技术改造经济效益表!AJ135*[1]奖补比例!$E$3+N135*[1]奖补比例!$E$5)))*[1]奖补比例!$G$2)</f>
        <v>27.4255697664</v>
      </c>
      <c r="P135" s="45">
        <v>0</v>
      </c>
      <c r="Q135" s="45">
        <v>0</v>
      </c>
      <c r="R135" s="45">
        <v>0</v>
      </c>
      <c r="S135" s="45">
        <f>[1]【扣减】人工智能奖补!F134</f>
        <v>0</v>
      </c>
      <c r="T135" s="45">
        <v>0</v>
      </c>
      <c r="U135" s="45">
        <f>[1]【扣减】投促委!F134</f>
        <v>0</v>
      </c>
      <c r="V135" s="55">
        <v>27.4255697664</v>
      </c>
      <c r="W135" s="53">
        <f t="shared" si="10"/>
        <v>27.43</v>
      </c>
      <c r="X135" s="54">
        <f t="shared" si="11"/>
        <v>0.02388654</v>
      </c>
      <c r="Y135" s="60" t="str">
        <f>IF([1]项目纳统比对表!D135="否","未纳统",IF([1]项目纳统比对表!F135="否","不足500万元",""))</f>
        <v>未纳统</v>
      </c>
      <c r="Z135" s="60"/>
      <c r="AA135" s="24">
        <v>27.43</v>
      </c>
    </row>
    <row r="136" spans="1:27">
      <c r="A136" s="35">
        <v>133</v>
      </c>
      <c r="B136" s="36" t="str">
        <f>[1]苏州工业园区工业企业技术改造经济效益表!B136</f>
        <v>莹特丽科技（苏州工业园区）有限公司</v>
      </c>
      <c r="C136" s="36" t="str">
        <f>[1]苏州工业园区工业企业技术改造经济效益表!C136</f>
        <v>9132059477689665XQ</v>
      </c>
      <c r="D136" s="37">
        <f>[1]经济效益!N136</f>
        <v>43.2390223531851</v>
      </c>
      <c r="E136" s="35">
        <f>[1]智能化效益!R136</f>
        <v>80</v>
      </c>
      <c r="F136" s="35">
        <f>IF([1]综合素质认定!O136&gt;10,10,[1]综合素质认定!O136)</f>
        <v>0</v>
      </c>
      <c r="G136" s="35">
        <v>0</v>
      </c>
      <c r="H136" s="35">
        <v>0</v>
      </c>
      <c r="I136" s="35">
        <v>0</v>
      </c>
      <c r="J136" s="37">
        <f t="shared" si="9"/>
        <v>46.2673156472296</v>
      </c>
      <c r="K136" s="35" t="str">
        <f>IF(J136&lt;[1]奖补比例!$D$2,"D",IF(J136&lt;[1]奖补比例!$C$2,"C",IF(J136&lt;[1]奖补比例!$B$2,"B","A")))</f>
        <v>D</v>
      </c>
      <c r="L136" s="36">
        <f>[1]苏州工业园区工业企业技术改造经济效益表!AJ136</f>
        <v>650.15</v>
      </c>
      <c r="M136" s="35">
        <f>[1]苏州工业园区工业企业技术改造经济效益表!AM136</f>
        <v>592.27</v>
      </c>
      <c r="N136" s="35">
        <f>IF([1]苏州工业园区工业企业技术改造经济效益表!AN136&gt;=0.7,[1]苏州工业园区工业企业技术改造经济效益表!AM136,0)</f>
        <v>592.27</v>
      </c>
      <c r="O136" s="44">
        <f>IF(IF(K136="A",[1]苏州工业园区工业企业技术改造经济效益表!AJ136*[1]奖补比例!$B$3+N136*[1]奖补比例!$B$5,IF(K136="B",[1]苏州工业园区工业企业技术改造经济效益表!AJ136*[1]奖补比例!$C$3+N136*[1]奖补比例!$C$5,IF(K136="C",[1]苏州工业园区工业企业技术改造经济效益表!AJ136*[1]奖补比例!$D$3+N136*[1]奖补比例!$D$5,[1]苏州工业园区工业企业技术改造经济效益表!AJ136*[1]奖补比例!$E$3+N136*[1]奖补比例!$E$5)))*[1]奖补比例!$G$2&gt;1000,1000,IF(K136="A",[1]苏州工业园区工业企业技术改造经济效益表!AJ136*[1]奖补比例!$B$3+N136*[1]奖补比例!$B$5,IF(K136="B",[1]苏州工业园区工业企业技术改造经济效益表!AJ136*[1]奖补比例!$C$3+N136*[1]奖补比例!$C$5,IF(K136="C",[1]苏州工业园区工业企业技术改造经济效益表!AJ136*[1]奖补比例!$D$3+N136*[1]奖补比例!$D$5,[1]苏州工业园区工业企业技术改造经济效益表!AJ136*[1]奖补比例!$E$3+N136*[1]奖补比例!$E$5)))*[1]奖补比例!$G$2)</f>
        <v>24.9613546782</v>
      </c>
      <c r="P136" s="45">
        <v>0</v>
      </c>
      <c r="Q136" s="45">
        <v>0</v>
      </c>
      <c r="R136" s="45">
        <v>0</v>
      </c>
      <c r="S136" s="45">
        <f>[1]【扣减】人工智能奖补!F135</f>
        <v>0</v>
      </c>
      <c r="T136" s="45">
        <v>0</v>
      </c>
      <c r="U136" s="45">
        <f>[1]【扣减】投促委!F135</f>
        <v>0</v>
      </c>
      <c r="V136" s="55">
        <v>24.9613546782</v>
      </c>
      <c r="W136" s="53">
        <f t="shared" si="10"/>
        <v>24.96</v>
      </c>
      <c r="X136" s="54">
        <f t="shared" si="11"/>
        <v>0.0383932241455049</v>
      </c>
      <c r="Y136" s="60" t="str">
        <f>IF([1]项目纳统比对表!D136="否","未纳统",IF([1]项目纳统比对表!F136="否","不足500万元",""))</f>
        <v/>
      </c>
      <c r="Z136" s="60"/>
      <c r="AA136" s="24">
        <v>24.96</v>
      </c>
    </row>
    <row r="137" spans="1:27">
      <c r="A137" s="35">
        <v>134</v>
      </c>
      <c r="B137" s="36" t="str">
        <f>[1]苏州工业园区工业企业技术改造经济效益表!B137</f>
        <v>友达光电（苏州）有限公司</v>
      </c>
      <c r="C137" s="36" t="str">
        <f>[1]苏州工业园区工业企业技术改造经济效益表!C137</f>
        <v>91320594728739895L</v>
      </c>
      <c r="D137" s="37">
        <f>[1]经济效益!N137</f>
        <v>75.133126296298</v>
      </c>
      <c r="E137" s="35">
        <f>[1]智能化效益!R137</f>
        <v>90</v>
      </c>
      <c r="F137" s="35">
        <f>IF([1]综合素质认定!O137&gt;10,10,[1]综合素质认定!O137)</f>
        <v>10</v>
      </c>
      <c r="G137" s="35">
        <v>0</v>
      </c>
      <c r="H137" s="35">
        <v>0</v>
      </c>
      <c r="I137" s="35">
        <v>0</v>
      </c>
      <c r="J137" s="37">
        <f t="shared" si="9"/>
        <v>80.5931884074086</v>
      </c>
      <c r="K137" s="35" t="str">
        <f>IF(J137&lt;[1]奖补比例!$D$2,"D",IF(J137&lt;[1]奖补比例!$C$2,"C",IF(J137&lt;[1]奖补比例!$B$2,"B","A")))</f>
        <v>A</v>
      </c>
      <c r="L137" s="36">
        <f>[1]苏州工业园区工业企业技术改造经济效益表!AJ137</f>
        <v>13963.14</v>
      </c>
      <c r="M137" s="37">
        <f>[1]苏州工业园区工业企业技术改造经济效益表!AM137</f>
        <v>2566.3</v>
      </c>
      <c r="N137" s="35">
        <f>IF([1]苏州工业园区工业企业技术改造经济效益表!AN137&gt;=0.7,[1]苏州工业园区工业企业技术改造经济效益表!AM137,0)</f>
        <v>0</v>
      </c>
      <c r="O137" s="46">
        <f>IF(IF(K137="A",[1]苏州工业园区工业企业技术改造经济效益表!AJ137*[1]奖补比例!$B$3+N137*[1]奖补比例!$B$5,IF(K137="B",[1]苏州工业园区工业企业技术改造经济效益表!AJ137*[1]奖补比例!$C$3+N137*[1]奖补比例!$C$5,IF(K137="C",[1]苏州工业园区工业企业技术改造经济效益表!AJ137*[1]奖补比例!$D$3+N137*[1]奖补比例!$D$5,[1]苏州工业园区工业企业技术改造经济效益表!AJ137*[1]奖补比例!$E$3+N137*[1]奖补比例!$E$5)))*[1]奖补比例!$G$2&gt;1000,1000,IF(K137="A",[1]苏州工业园区工业企业技术改造经济效益表!AJ137*[1]奖补比例!$B$3+N137*[1]奖补比例!$B$5,IF(K137="B",[1]苏州工业园区工业企业技术改造经济效益表!AJ137*[1]奖补比例!$C$3+N137*[1]奖补比例!$C$5,IF(K137="C",[1]苏州工业园区工业企业技术改造经济效益表!AJ137*[1]奖补比例!$D$3+N137*[1]奖补比例!$D$5,[1]苏州工业园区工业企业技术改造经济效益表!AJ137*[1]奖补比例!$E$3+N137*[1]奖补比例!$E$5)))*[1]奖补比例!$G$2)</f>
        <v>1000</v>
      </c>
      <c r="P137" s="45">
        <f>VLOOKUP(B137,[1]【扣减】省技改综合奖补!$C$2:$E$59,3,0)/10000</f>
        <v>227</v>
      </c>
      <c r="Q137" s="45">
        <v>0</v>
      </c>
      <c r="R137" s="45">
        <f>VLOOKUP(B137,[1]【扣减】节能改造项目奖补!$B$2:$C$23,2,0)</f>
        <v>60</v>
      </c>
      <c r="S137" s="56">
        <f>[1]【扣减】人工智能奖补!F136</f>
        <v>211.4</v>
      </c>
      <c r="T137" s="45">
        <v>0</v>
      </c>
      <c r="U137" s="45">
        <f>[1]【扣减】投促委!F136</f>
        <v>0</v>
      </c>
      <c r="V137" s="55">
        <v>501.6</v>
      </c>
      <c r="W137" s="53">
        <f t="shared" si="10"/>
        <v>501.6</v>
      </c>
      <c r="X137" s="54">
        <f t="shared" si="11"/>
        <v>0.0716171290984693</v>
      </c>
      <c r="Y137" s="60" t="str">
        <f>IF([1]项目纳统比对表!D137="否","未纳统",IF([1]项目纳统比对表!F137="否","不足500万元",""))</f>
        <v>不足500万元</v>
      </c>
      <c r="Z137" s="60"/>
      <c r="AA137" s="24">
        <v>501.6</v>
      </c>
    </row>
    <row r="138" spans="1:27">
      <c r="A138" s="35">
        <v>135</v>
      </c>
      <c r="B138" s="36" t="str">
        <f>[1]苏州工业园区工业企业技术改造经济效益表!B138</f>
        <v>卓越（苏州）自动化设备有限公司</v>
      </c>
      <c r="C138" s="36" t="str">
        <f>[1]苏州工业园区工业企业技术改造经济效益表!C138</f>
        <v>91320594746240086T</v>
      </c>
      <c r="D138" s="37">
        <f>[1]经济效益!N138</f>
        <v>24.8557221719218</v>
      </c>
      <c r="E138" s="35">
        <f>[1]智能化效益!R138</f>
        <v>90</v>
      </c>
      <c r="F138" s="35">
        <f>IF([1]综合素质认定!O138&gt;10,10,[1]综合素质认定!O138)</f>
        <v>1</v>
      </c>
      <c r="G138" s="35">
        <v>0</v>
      </c>
      <c r="H138" s="35">
        <v>0</v>
      </c>
      <c r="I138" s="35">
        <v>0</v>
      </c>
      <c r="J138" s="37">
        <f t="shared" si="9"/>
        <v>36.3990055203453</v>
      </c>
      <c r="K138" s="35" t="str">
        <f>IF(J138&lt;[1]奖补比例!$D$2,"D",IF(J138&lt;[1]奖补比例!$C$2,"C",IF(J138&lt;[1]奖补比例!$B$2,"B","A")))</f>
        <v>D</v>
      </c>
      <c r="L138" s="36">
        <f>[1]苏州工业园区工业企业技术改造经济效益表!AJ138</f>
        <v>136.6</v>
      </c>
      <c r="M138" s="35">
        <f>[1]苏州工业园区工业企业技术改造经济效益表!AM138</f>
        <v>48.94</v>
      </c>
      <c r="N138" s="35">
        <f>IF([1]苏州工业园区工业企业技术改造经济效益表!AN138&gt;=0.7,[1]苏州工业园区工业企业技术改造经济效益表!AM138,0)</f>
        <v>0</v>
      </c>
      <c r="O138" s="44">
        <f>IF(IF(K138="A",[1]苏州工业园区工业企业技术改造经济效益表!AJ138*[1]奖补比例!$B$3+N138*[1]奖补比例!$B$5,IF(K138="B",[1]苏州工业园区工业企业技术改造经济效益表!AJ138*[1]奖补比例!$C$3+N138*[1]奖补比例!$C$5,IF(K138="C",[1]苏州工业园区工业企业技术改造经济效益表!AJ138*[1]奖补比例!$D$3+N138*[1]奖补比例!$D$5,[1]苏州工业园区工业企业技术改造经济效益表!AJ138*[1]奖补比例!$E$3+N138*[1]奖补比例!$E$5)))*[1]奖补比例!$G$2&gt;1000,1000,IF(K138="A",[1]苏州工业园区工业企业技术改造经济效益表!AJ138*[1]奖补比例!$B$3+N138*[1]奖补比例!$B$5,IF(K138="B",[1]苏州工业园区工业企业技术改造经济效益表!AJ138*[1]奖补比例!$C$3+N138*[1]奖补比例!$C$5,IF(K138="C",[1]苏州工业园区工业企业技术改造经济效益表!AJ138*[1]奖补比例!$D$3+N138*[1]奖补比例!$D$5,[1]苏州工业园区工业企业技术改造经济效益表!AJ138*[1]奖补比例!$E$3+N138*[1]奖补比例!$E$5)))*[1]奖补比例!$G$2)</f>
        <v>3.262901364</v>
      </c>
      <c r="P138" s="45">
        <v>0</v>
      </c>
      <c r="Q138" s="45">
        <v>0</v>
      </c>
      <c r="R138" s="45">
        <v>0</v>
      </c>
      <c r="S138" s="45">
        <f>[1]【扣减】人工智能奖补!F137</f>
        <v>0</v>
      </c>
      <c r="T138" s="45">
        <v>0</v>
      </c>
      <c r="U138" s="45">
        <f>[1]【扣减】投促委!F137</f>
        <v>0</v>
      </c>
      <c r="V138" s="55">
        <v>3.262901364</v>
      </c>
      <c r="W138" s="53">
        <f t="shared" si="10"/>
        <v>3.26</v>
      </c>
      <c r="X138" s="54">
        <f t="shared" si="11"/>
        <v>0.02388654</v>
      </c>
      <c r="Y138" s="60" t="str">
        <f>IF([1]项目纳统比对表!D138="否","未纳统",IF([1]项目纳统比对表!F138="否","不足500万元",""))</f>
        <v>未纳统</v>
      </c>
      <c r="Z138" s="60"/>
      <c r="AA138" s="24">
        <v>3.26</v>
      </c>
    </row>
  </sheetData>
  <autoFilter ref="A3:U138">
    <extLst/>
  </autoFilter>
  <mergeCells count="22">
    <mergeCell ref="A1:Z1"/>
    <mergeCell ref="G2:I2"/>
    <mergeCell ref="A2:A3"/>
    <mergeCell ref="B2:B3"/>
    <mergeCell ref="C2:C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V2">
    <cfRule type="cellIs" dxfId="0" priority="1" operator="greaterThan">
      <formula>0</formula>
    </cfRule>
  </conditionalFormatting>
  <conditionalFormatting sqref="V4:W1048576 V3 W2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5"/>
  <sheetViews>
    <sheetView tabSelected="1" workbookViewId="0">
      <selection activeCell="F108" sqref="F108"/>
    </sheetView>
  </sheetViews>
  <sheetFormatPr defaultColWidth="9" defaultRowHeight="16.5" outlineLevelCol="4"/>
  <cols>
    <col min="1" max="1" width="11.1272727272727" style="1" customWidth="1"/>
    <col min="2" max="2" width="8.12727272727273" customWidth="1"/>
    <col min="3" max="3" width="39.1272727272727" customWidth="1"/>
    <col min="4" max="4" width="18.1272727272727" style="2" customWidth="1"/>
    <col min="5" max="5" width="25.7545454545455" style="2" customWidth="1"/>
  </cols>
  <sheetData>
    <row r="1" ht="51" customHeight="1" spans="1:5">
      <c r="A1" s="3" t="s">
        <v>28</v>
      </c>
      <c r="B1" s="3"/>
      <c r="C1" s="3"/>
      <c r="D1" s="4"/>
      <c r="E1" s="4"/>
    </row>
    <row r="2" spans="2:5">
      <c r="B2" s="5"/>
      <c r="C2" s="5"/>
      <c r="D2" s="6"/>
      <c r="E2" s="7"/>
    </row>
    <row r="3" ht="114.75" customHeight="1" spans="1:5">
      <c r="A3" s="8" t="s">
        <v>29</v>
      </c>
      <c r="B3" s="9" t="s">
        <v>1</v>
      </c>
      <c r="C3" s="9" t="s">
        <v>2</v>
      </c>
      <c r="D3" s="10" t="s">
        <v>30</v>
      </c>
      <c r="E3" s="11" t="s">
        <v>23</v>
      </c>
    </row>
    <row r="4" spans="1:5">
      <c r="A4" s="12" t="s">
        <v>31</v>
      </c>
      <c r="B4" s="13">
        <v>1</v>
      </c>
      <c r="C4" s="14" t="s">
        <v>32</v>
      </c>
      <c r="D4" s="15">
        <v>923</v>
      </c>
      <c r="E4" s="16"/>
    </row>
    <row r="5" spans="1:5">
      <c r="A5" s="12"/>
      <c r="B5" s="13">
        <v>2</v>
      </c>
      <c r="C5" s="14" t="s">
        <v>33</v>
      </c>
      <c r="D5" s="15">
        <v>193.01</v>
      </c>
      <c r="E5" s="16"/>
    </row>
    <row r="6" spans="1:5">
      <c r="A6" s="12"/>
      <c r="B6" s="13">
        <v>3</v>
      </c>
      <c r="C6" s="14" t="s">
        <v>34</v>
      </c>
      <c r="D6" s="15">
        <v>276.98</v>
      </c>
      <c r="E6" s="16"/>
    </row>
    <row r="7" spans="1:5">
      <c r="A7" s="12"/>
      <c r="B7" s="13">
        <v>4</v>
      </c>
      <c r="C7" s="14" t="s">
        <v>35</v>
      </c>
      <c r="D7" s="15">
        <v>0</v>
      </c>
      <c r="E7" s="16" t="s">
        <v>36</v>
      </c>
    </row>
    <row r="8" spans="1:5">
      <c r="A8" s="12"/>
      <c r="B8" s="13">
        <v>5</v>
      </c>
      <c r="C8" s="14" t="s">
        <v>37</v>
      </c>
      <c r="D8" s="15">
        <v>104.47</v>
      </c>
      <c r="E8" s="16"/>
    </row>
    <row r="9" spans="1:5">
      <c r="A9" s="12"/>
      <c r="B9" s="13">
        <v>6</v>
      </c>
      <c r="C9" s="14" t="s">
        <v>38</v>
      </c>
      <c r="D9" s="15">
        <v>986</v>
      </c>
      <c r="E9" s="16"/>
    </row>
    <row r="10" spans="1:5">
      <c r="A10" s="12"/>
      <c r="B10" s="13">
        <v>7</v>
      </c>
      <c r="C10" s="14" t="s">
        <v>39</v>
      </c>
      <c r="D10" s="15">
        <v>817</v>
      </c>
      <c r="E10" s="16"/>
    </row>
    <row r="11" spans="1:5">
      <c r="A11" s="12"/>
      <c r="B11" s="13">
        <v>8</v>
      </c>
      <c r="C11" s="14" t="s">
        <v>40</v>
      </c>
      <c r="D11" s="15">
        <v>747.42</v>
      </c>
      <c r="E11" s="16"/>
    </row>
    <row r="12" spans="1:5">
      <c r="A12" s="12"/>
      <c r="B12" s="13">
        <v>9</v>
      </c>
      <c r="C12" s="14" t="s">
        <v>41</v>
      </c>
      <c r="D12" s="15">
        <v>428.99</v>
      </c>
      <c r="E12" s="16"/>
    </row>
    <row r="13" spans="1:5">
      <c r="A13" s="12"/>
      <c r="B13" s="13">
        <v>10</v>
      </c>
      <c r="C13" s="14" t="s">
        <v>42</v>
      </c>
      <c r="D13" s="15">
        <v>948</v>
      </c>
      <c r="E13" s="16"/>
    </row>
    <row r="14" spans="1:5">
      <c r="A14" s="12"/>
      <c r="B14" s="13">
        <v>11</v>
      </c>
      <c r="C14" s="14" t="s">
        <v>43</v>
      </c>
      <c r="D14" s="15">
        <v>944</v>
      </c>
      <c r="E14" s="16"/>
    </row>
    <row r="15" spans="1:5">
      <c r="A15" s="12"/>
      <c r="B15" s="13">
        <v>12</v>
      </c>
      <c r="C15" s="14" t="s">
        <v>44</v>
      </c>
      <c r="D15" s="15">
        <v>0</v>
      </c>
      <c r="E15" s="16" t="s">
        <v>36</v>
      </c>
    </row>
    <row r="16" spans="1:5">
      <c r="A16" s="12"/>
      <c r="B16" s="13">
        <v>13</v>
      </c>
      <c r="C16" s="14" t="s">
        <v>45</v>
      </c>
      <c r="D16" s="15">
        <v>501.6</v>
      </c>
      <c r="E16" s="16"/>
    </row>
    <row r="17" spans="1:5">
      <c r="A17" s="12"/>
      <c r="B17" s="13">
        <v>14</v>
      </c>
      <c r="C17" s="14" t="s">
        <v>46</v>
      </c>
      <c r="D17" s="15">
        <v>589.9</v>
      </c>
      <c r="E17" s="16"/>
    </row>
    <row r="18" spans="1:5">
      <c r="A18" s="12" t="s">
        <v>47</v>
      </c>
      <c r="B18" s="13">
        <v>15</v>
      </c>
      <c r="C18" s="14" t="s">
        <v>48</v>
      </c>
      <c r="D18" s="15">
        <v>68.12</v>
      </c>
      <c r="E18" s="16"/>
    </row>
    <row r="19" spans="1:5">
      <c r="A19" s="12"/>
      <c r="B19" s="13">
        <v>16</v>
      </c>
      <c r="C19" s="14" t="s">
        <v>49</v>
      </c>
      <c r="D19" s="15">
        <v>111.66</v>
      </c>
      <c r="E19" s="16"/>
    </row>
    <row r="20" spans="1:5">
      <c r="A20" s="12"/>
      <c r="B20" s="13">
        <v>17</v>
      </c>
      <c r="C20" s="14" t="s">
        <v>50</v>
      </c>
      <c r="D20" s="15">
        <v>79.8</v>
      </c>
      <c r="E20" s="16"/>
    </row>
    <row r="21" spans="1:5">
      <c r="A21" s="12"/>
      <c r="B21" s="13">
        <v>18</v>
      </c>
      <c r="C21" s="14" t="s">
        <v>51</v>
      </c>
      <c r="D21" s="15">
        <v>218.73</v>
      </c>
      <c r="E21" s="16"/>
    </row>
    <row r="22" spans="1:5">
      <c r="A22" s="12"/>
      <c r="B22" s="13">
        <v>19</v>
      </c>
      <c r="C22" s="14" t="s">
        <v>52</v>
      </c>
      <c r="D22" s="15">
        <v>108.87</v>
      </c>
      <c r="E22" s="16"/>
    </row>
    <row r="23" spans="1:5">
      <c r="A23" s="12"/>
      <c r="B23" s="13">
        <v>20</v>
      </c>
      <c r="C23" s="14" t="s">
        <v>53</v>
      </c>
      <c r="D23" s="15">
        <v>832</v>
      </c>
      <c r="E23" s="16"/>
    </row>
    <row r="24" spans="1:5">
      <c r="A24" s="12"/>
      <c r="B24" s="13">
        <v>21</v>
      </c>
      <c r="C24" s="14" t="s">
        <v>54</v>
      </c>
      <c r="D24" s="15">
        <v>61.37</v>
      </c>
      <c r="E24" s="16"/>
    </row>
    <row r="25" spans="1:5">
      <c r="A25" s="12"/>
      <c r="B25" s="13">
        <v>22</v>
      </c>
      <c r="C25" s="14" t="s">
        <v>55</v>
      </c>
      <c r="D25" s="15">
        <v>36.62</v>
      </c>
      <c r="E25" s="16"/>
    </row>
    <row r="26" spans="1:5">
      <c r="A26" s="12"/>
      <c r="B26" s="13">
        <v>23</v>
      </c>
      <c r="C26" s="14" t="s">
        <v>56</v>
      </c>
      <c r="D26" s="15">
        <v>88.58</v>
      </c>
      <c r="E26" s="16"/>
    </row>
    <row r="27" spans="1:5">
      <c r="A27" s="12"/>
      <c r="B27" s="13">
        <v>24</v>
      </c>
      <c r="C27" s="14" t="s">
        <v>57</v>
      </c>
      <c r="D27" s="15">
        <v>86.88</v>
      </c>
      <c r="E27" s="16"/>
    </row>
    <row r="28" spans="1:5">
      <c r="A28" s="12"/>
      <c r="B28" s="13">
        <v>25</v>
      </c>
      <c r="C28" s="14" t="s">
        <v>58</v>
      </c>
      <c r="D28" s="15">
        <v>43.49</v>
      </c>
      <c r="E28" s="16"/>
    </row>
    <row r="29" spans="1:5">
      <c r="A29" s="12"/>
      <c r="B29" s="13">
        <v>26</v>
      </c>
      <c r="C29" s="14" t="s">
        <v>59</v>
      </c>
      <c r="D29" s="15">
        <v>65.84</v>
      </c>
      <c r="E29" s="16"/>
    </row>
    <row r="30" spans="1:5">
      <c r="A30" s="12"/>
      <c r="B30" s="13">
        <v>27</v>
      </c>
      <c r="C30" s="14" t="s">
        <v>60</v>
      </c>
      <c r="D30" s="15">
        <v>392.29</v>
      </c>
      <c r="E30" s="16"/>
    </row>
    <row r="31" spans="1:5">
      <c r="A31" s="12"/>
      <c r="B31" s="13">
        <v>28</v>
      </c>
      <c r="C31" s="14" t="s">
        <v>61</v>
      </c>
      <c r="D31" s="15">
        <v>500</v>
      </c>
      <c r="E31" s="16"/>
    </row>
    <row r="32" spans="1:5">
      <c r="A32" s="12"/>
      <c r="B32" s="13">
        <v>29</v>
      </c>
      <c r="C32" s="14" t="s">
        <v>62</v>
      </c>
      <c r="D32" s="15">
        <v>76.17</v>
      </c>
      <c r="E32" s="16"/>
    </row>
    <row r="33" spans="1:5">
      <c r="A33" s="12"/>
      <c r="B33" s="13">
        <v>30</v>
      </c>
      <c r="C33" s="14" t="s">
        <v>63</v>
      </c>
      <c r="D33" s="15">
        <v>49.77</v>
      </c>
      <c r="E33" s="16"/>
    </row>
    <row r="34" spans="1:5">
      <c r="A34" s="12"/>
      <c r="B34" s="13">
        <v>31</v>
      </c>
      <c r="C34" s="14" t="s">
        <v>64</v>
      </c>
      <c r="D34" s="15">
        <v>59.97</v>
      </c>
      <c r="E34" s="16"/>
    </row>
    <row r="35" spans="1:5">
      <c r="A35" s="12"/>
      <c r="B35" s="13">
        <v>32</v>
      </c>
      <c r="C35" s="14" t="s">
        <v>65</v>
      </c>
      <c r="D35" s="15">
        <v>33.58</v>
      </c>
      <c r="E35" s="16"/>
    </row>
    <row r="36" spans="1:5">
      <c r="A36" s="12"/>
      <c r="B36" s="13">
        <v>33</v>
      </c>
      <c r="C36" s="14" t="s">
        <v>66</v>
      </c>
      <c r="D36" s="15">
        <v>94.79</v>
      </c>
      <c r="E36" s="16"/>
    </row>
    <row r="37" spans="1:5">
      <c r="A37" s="12"/>
      <c r="B37" s="13">
        <v>34</v>
      </c>
      <c r="C37" s="14" t="s">
        <v>67</v>
      </c>
      <c r="D37" s="15">
        <v>61.23</v>
      </c>
      <c r="E37" s="16"/>
    </row>
    <row r="38" spans="1:5">
      <c r="A38" s="12"/>
      <c r="B38" s="13">
        <v>35</v>
      </c>
      <c r="C38" s="14" t="s">
        <v>68</v>
      </c>
      <c r="D38" s="15">
        <v>196.78</v>
      </c>
      <c r="E38" s="16"/>
    </row>
    <row r="39" spans="1:5">
      <c r="A39" s="12"/>
      <c r="B39" s="13">
        <v>36</v>
      </c>
      <c r="C39" s="14" t="s">
        <v>69</v>
      </c>
      <c r="D39" s="15">
        <v>71.15</v>
      </c>
      <c r="E39" s="16"/>
    </row>
    <row r="40" spans="1:5">
      <c r="A40" s="12"/>
      <c r="B40" s="13">
        <v>37</v>
      </c>
      <c r="C40" s="14" t="s">
        <v>70</v>
      </c>
      <c r="D40" s="15">
        <v>34.78</v>
      </c>
      <c r="E40" s="16"/>
    </row>
    <row r="41" spans="1:5">
      <c r="A41" s="12"/>
      <c r="B41" s="13">
        <v>38</v>
      </c>
      <c r="C41" s="14" t="s">
        <v>71</v>
      </c>
      <c r="D41" s="15">
        <v>894</v>
      </c>
      <c r="E41" s="16"/>
    </row>
    <row r="42" spans="1:5">
      <c r="A42" s="12"/>
      <c r="B42" s="13">
        <v>39</v>
      </c>
      <c r="C42" s="14" t="s">
        <v>72</v>
      </c>
      <c r="D42" s="15">
        <v>38.26</v>
      </c>
      <c r="E42" s="16"/>
    </row>
    <row r="43" spans="1:5">
      <c r="A43" s="12"/>
      <c r="B43" s="13">
        <v>40</v>
      </c>
      <c r="C43" s="14" t="s">
        <v>73</v>
      </c>
      <c r="D43" s="15">
        <v>233.19</v>
      </c>
      <c r="E43" s="16"/>
    </row>
    <row r="44" spans="1:5">
      <c r="A44" s="12"/>
      <c r="B44" s="13">
        <v>41</v>
      </c>
      <c r="C44" s="14" t="s">
        <v>74</v>
      </c>
      <c r="D44" s="15">
        <v>65.61</v>
      </c>
      <c r="E44" s="16"/>
    </row>
    <row r="45" spans="1:5">
      <c r="A45" s="12"/>
      <c r="B45" s="13">
        <v>42</v>
      </c>
      <c r="C45" s="14" t="s">
        <v>75</v>
      </c>
      <c r="D45" s="15">
        <v>101.04</v>
      </c>
      <c r="E45" s="16"/>
    </row>
    <row r="46" spans="1:5">
      <c r="A46" s="12"/>
      <c r="B46" s="13">
        <v>43</v>
      </c>
      <c r="C46" s="14" t="s">
        <v>76</v>
      </c>
      <c r="D46" s="15">
        <v>191.21</v>
      </c>
      <c r="E46" s="16"/>
    </row>
    <row r="47" spans="1:5">
      <c r="A47" s="12"/>
      <c r="B47" s="13">
        <v>44</v>
      </c>
      <c r="C47" s="14" t="s">
        <v>77</v>
      </c>
      <c r="D47" s="15">
        <v>61.46</v>
      </c>
      <c r="E47" s="16"/>
    </row>
    <row r="48" spans="1:5">
      <c r="A48" s="12"/>
      <c r="B48" s="13">
        <v>45</v>
      </c>
      <c r="C48" s="14" t="s">
        <v>78</v>
      </c>
      <c r="D48" s="15">
        <v>299.47</v>
      </c>
      <c r="E48" s="16"/>
    </row>
    <row r="49" spans="1:5">
      <c r="A49" s="12"/>
      <c r="B49" s="13">
        <v>46</v>
      </c>
      <c r="C49" s="14" t="s">
        <v>79</v>
      </c>
      <c r="D49" s="15">
        <v>0</v>
      </c>
      <c r="E49" s="16" t="s">
        <v>36</v>
      </c>
    </row>
    <row r="50" spans="1:5">
      <c r="A50" s="12"/>
      <c r="B50" s="13">
        <v>47</v>
      </c>
      <c r="C50" s="14" t="s">
        <v>80</v>
      </c>
      <c r="D50" s="15">
        <v>69.9</v>
      </c>
      <c r="E50" s="16"/>
    </row>
    <row r="51" spans="1:5">
      <c r="A51" s="12"/>
      <c r="B51" s="13">
        <v>48</v>
      </c>
      <c r="C51" s="14" t="s">
        <v>81</v>
      </c>
      <c r="D51" s="15">
        <v>32.62</v>
      </c>
      <c r="E51" s="16"/>
    </row>
    <row r="52" spans="1:5">
      <c r="A52" s="12"/>
      <c r="B52" s="13">
        <v>49</v>
      </c>
      <c r="C52" s="14" t="s">
        <v>82</v>
      </c>
      <c r="D52" s="15">
        <v>229.4</v>
      </c>
      <c r="E52" s="16"/>
    </row>
    <row r="53" spans="1:5">
      <c r="A53" s="12"/>
      <c r="B53" s="13">
        <v>50</v>
      </c>
      <c r="C53" s="14" t="s">
        <v>83</v>
      </c>
      <c r="D53" s="15">
        <v>73.68</v>
      </c>
      <c r="E53" s="16"/>
    </row>
    <row r="54" spans="1:5">
      <c r="A54" s="12"/>
      <c r="B54" s="13">
        <v>51</v>
      </c>
      <c r="C54" s="14" t="s">
        <v>84</v>
      </c>
      <c r="D54" s="15">
        <v>49.52</v>
      </c>
      <c r="E54" s="16"/>
    </row>
    <row r="55" spans="1:5">
      <c r="A55" s="12"/>
      <c r="B55" s="13">
        <v>52</v>
      </c>
      <c r="C55" s="14" t="s">
        <v>85</v>
      </c>
      <c r="D55" s="15">
        <v>144.06</v>
      </c>
      <c r="E55" s="16"/>
    </row>
    <row r="56" spans="1:5">
      <c r="A56" s="12"/>
      <c r="B56" s="13">
        <v>53</v>
      </c>
      <c r="C56" s="14" t="s">
        <v>86</v>
      </c>
      <c r="D56" s="15">
        <v>0</v>
      </c>
      <c r="E56" s="16" t="s">
        <v>36</v>
      </c>
    </row>
    <row r="57" spans="1:5">
      <c r="A57" s="12"/>
      <c r="B57" s="13">
        <v>54</v>
      </c>
      <c r="C57" s="14" t="s">
        <v>87</v>
      </c>
      <c r="D57" s="15">
        <v>114.55</v>
      </c>
      <c r="E57" s="16"/>
    </row>
    <row r="58" spans="1:5">
      <c r="A58" s="12"/>
      <c r="B58" s="13">
        <v>55</v>
      </c>
      <c r="C58" s="14" t="s">
        <v>88</v>
      </c>
      <c r="D58" s="15">
        <v>113.84</v>
      </c>
      <c r="E58" s="16"/>
    </row>
    <row r="59" spans="1:5">
      <c r="A59" s="12"/>
      <c r="B59" s="13">
        <v>56</v>
      </c>
      <c r="C59" s="14" t="s">
        <v>89</v>
      </c>
      <c r="D59" s="15">
        <v>10.73</v>
      </c>
      <c r="E59" s="16"/>
    </row>
    <row r="60" spans="1:5">
      <c r="A60" s="12"/>
      <c r="B60" s="13">
        <v>57</v>
      </c>
      <c r="C60" s="14" t="s">
        <v>90</v>
      </c>
      <c r="D60" s="15">
        <v>82.54</v>
      </c>
      <c r="E60" s="16"/>
    </row>
    <row r="61" spans="1:5">
      <c r="A61" s="12"/>
      <c r="B61" s="13">
        <v>58</v>
      </c>
      <c r="C61" s="14" t="s">
        <v>91</v>
      </c>
      <c r="D61" s="15">
        <v>33.4</v>
      </c>
      <c r="E61" s="16"/>
    </row>
    <row r="62" spans="1:5">
      <c r="A62" s="12"/>
      <c r="B62" s="13">
        <v>59</v>
      </c>
      <c r="C62" s="14" t="s">
        <v>92</v>
      </c>
      <c r="D62" s="15">
        <v>59.9</v>
      </c>
      <c r="E62" s="16"/>
    </row>
    <row r="63" spans="1:5">
      <c r="A63" s="12"/>
      <c r="B63" s="13">
        <v>60</v>
      </c>
      <c r="C63" s="14" t="s">
        <v>93</v>
      </c>
      <c r="D63" s="15">
        <v>0</v>
      </c>
      <c r="E63" s="16" t="s">
        <v>36</v>
      </c>
    </row>
    <row r="64" spans="1:5">
      <c r="A64" s="12"/>
      <c r="B64" s="13">
        <v>61</v>
      </c>
      <c r="C64" s="14" t="s">
        <v>94</v>
      </c>
      <c r="D64" s="15">
        <v>127.88</v>
      </c>
      <c r="E64" s="16"/>
    </row>
    <row r="65" spans="1:5">
      <c r="A65" s="12"/>
      <c r="B65" s="13">
        <v>62</v>
      </c>
      <c r="C65" s="14" t="s">
        <v>95</v>
      </c>
      <c r="D65" s="15">
        <v>222.19</v>
      </c>
      <c r="E65" s="16"/>
    </row>
    <row r="66" spans="1:5">
      <c r="A66" s="12"/>
      <c r="B66" s="13">
        <v>63</v>
      </c>
      <c r="C66" s="14" t="s">
        <v>96</v>
      </c>
      <c r="D66" s="15">
        <v>89.82</v>
      </c>
      <c r="E66" s="16"/>
    </row>
    <row r="67" spans="1:5">
      <c r="A67" s="12"/>
      <c r="B67" s="13">
        <v>64</v>
      </c>
      <c r="C67" s="14" t="s">
        <v>97</v>
      </c>
      <c r="D67" s="15">
        <v>516.08</v>
      </c>
      <c r="E67" s="16"/>
    </row>
    <row r="68" spans="1:5">
      <c r="A68" s="12"/>
      <c r="B68" s="13">
        <v>65</v>
      </c>
      <c r="C68" s="14" t="s">
        <v>98</v>
      </c>
      <c r="D68" s="15">
        <v>55.39</v>
      </c>
      <c r="E68" s="16"/>
    </row>
    <row r="69" spans="1:5">
      <c r="A69" s="12"/>
      <c r="B69" s="13">
        <v>66</v>
      </c>
      <c r="C69" s="14" t="s">
        <v>99</v>
      </c>
      <c r="D69" s="15">
        <v>100.05</v>
      </c>
      <c r="E69" s="16"/>
    </row>
    <row r="70" spans="1:5">
      <c r="A70" s="12"/>
      <c r="B70" s="13">
        <v>67</v>
      </c>
      <c r="C70" s="14" t="s">
        <v>100</v>
      </c>
      <c r="D70" s="15">
        <v>38.83</v>
      </c>
      <c r="E70" s="16"/>
    </row>
    <row r="71" spans="1:5">
      <c r="A71" s="12"/>
      <c r="B71" s="13">
        <v>68</v>
      </c>
      <c r="C71" s="14" t="s">
        <v>101</v>
      </c>
      <c r="D71" s="15">
        <v>83.13</v>
      </c>
      <c r="E71" s="16"/>
    </row>
    <row r="72" spans="1:5">
      <c r="A72" s="12"/>
      <c r="B72" s="13">
        <v>69</v>
      </c>
      <c r="C72" s="14" t="s">
        <v>102</v>
      </c>
      <c r="D72" s="15">
        <v>34.72</v>
      </c>
      <c r="E72" s="16"/>
    </row>
    <row r="73" spans="1:5">
      <c r="A73" s="12"/>
      <c r="B73" s="13">
        <v>70</v>
      </c>
      <c r="C73" s="14" t="s">
        <v>103</v>
      </c>
      <c r="D73" s="15">
        <v>0</v>
      </c>
      <c r="E73" s="16" t="s">
        <v>36</v>
      </c>
    </row>
    <row r="74" spans="1:5">
      <c r="A74" s="12"/>
      <c r="B74" s="13">
        <v>71</v>
      </c>
      <c r="C74" s="14" t="s">
        <v>104</v>
      </c>
      <c r="D74" s="15">
        <v>3.17</v>
      </c>
      <c r="E74" s="16"/>
    </row>
    <row r="75" spans="1:5">
      <c r="A75" s="12"/>
      <c r="B75" s="13">
        <v>72</v>
      </c>
      <c r="C75" s="14" t="s">
        <v>105</v>
      </c>
      <c r="D75" s="15">
        <v>38.6</v>
      </c>
      <c r="E75" s="16"/>
    </row>
    <row r="76" spans="1:5">
      <c r="A76" s="12"/>
      <c r="B76" s="13">
        <v>73</v>
      </c>
      <c r="C76" s="14" t="s">
        <v>106</v>
      </c>
      <c r="D76" s="15">
        <v>150.42</v>
      </c>
      <c r="E76" s="16"/>
    </row>
    <row r="77" spans="1:5">
      <c r="A77" s="12"/>
      <c r="B77" s="13">
        <v>74</v>
      </c>
      <c r="C77" s="14" t="s">
        <v>107</v>
      </c>
      <c r="D77" s="15">
        <v>64.26</v>
      </c>
      <c r="E77" s="16"/>
    </row>
    <row r="78" spans="1:5">
      <c r="A78" s="12"/>
      <c r="B78" s="13">
        <v>75</v>
      </c>
      <c r="C78" s="14" t="s">
        <v>108</v>
      </c>
      <c r="D78" s="15">
        <v>172.75</v>
      </c>
      <c r="E78" s="16"/>
    </row>
    <row r="79" spans="1:5">
      <c r="A79" s="12"/>
      <c r="B79" s="13">
        <v>76</v>
      </c>
      <c r="C79" s="14" t="s">
        <v>109</v>
      </c>
      <c r="D79" s="15">
        <v>37.25</v>
      </c>
      <c r="E79" s="16"/>
    </row>
    <row r="80" spans="1:5">
      <c r="A80" s="12"/>
      <c r="B80" s="13">
        <v>77</v>
      </c>
      <c r="C80" s="14" t="s">
        <v>110</v>
      </c>
      <c r="D80" s="15">
        <v>0</v>
      </c>
      <c r="E80" s="16" t="s">
        <v>36</v>
      </c>
    </row>
    <row r="81" spans="1:5">
      <c r="A81" s="12"/>
      <c r="B81" s="13">
        <v>78</v>
      </c>
      <c r="C81" s="14" t="s">
        <v>111</v>
      </c>
      <c r="D81" s="15">
        <v>39.01</v>
      </c>
      <c r="E81" s="16"/>
    </row>
    <row r="82" spans="1:5">
      <c r="A82" s="12"/>
      <c r="B82" s="13">
        <v>79</v>
      </c>
      <c r="C82" s="14" t="s">
        <v>112</v>
      </c>
      <c r="D82" s="15">
        <v>68.18</v>
      </c>
      <c r="E82" s="16"/>
    </row>
    <row r="83" spans="1:5">
      <c r="A83" s="12"/>
      <c r="B83" s="13">
        <v>80</v>
      </c>
      <c r="C83" s="14" t="s">
        <v>113</v>
      </c>
      <c r="D83" s="15">
        <v>711.81</v>
      </c>
      <c r="E83" s="16"/>
    </row>
    <row r="84" spans="1:5">
      <c r="A84" s="12"/>
      <c r="B84" s="13">
        <v>81</v>
      </c>
      <c r="C84" s="14" t="s">
        <v>114</v>
      </c>
      <c r="D84" s="15">
        <v>0</v>
      </c>
      <c r="E84" s="16" t="s">
        <v>36</v>
      </c>
    </row>
    <row r="85" spans="1:5">
      <c r="A85" s="12"/>
      <c r="B85" s="13">
        <v>82</v>
      </c>
      <c r="C85" s="14" t="s">
        <v>115</v>
      </c>
      <c r="D85" s="15">
        <v>246.17</v>
      </c>
      <c r="E85" s="16"/>
    </row>
    <row r="86" spans="1:5">
      <c r="A86" s="12" t="s">
        <v>116</v>
      </c>
      <c r="B86" s="13">
        <v>83</v>
      </c>
      <c r="C86" s="14" t="s">
        <v>117</v>
      </c>
      <c r="D86" s="15">
        <v>20.38</v>
      </c>
      <c r="E86" s="16"/>
    </row>
    <row r="87" spans="1:5">
      <c r="A87" s="12"/>
      <c r="B87" s="13">
        <v>84</v>
      </c>
      <c r="C87" s="14" t="s">
        <v>118</v>
      </c>
      <c r="D87" s="15">
        <v>60.7</v>
      </c>
      <c r="E87" s="16"/>
    </row>
    <row r="88" spans="1:5">
      <c r="A88" s="12"/>
      <c r="B88" s="13">
        <v>85</v>
      </c>
      <c r="C88" s="14" t="s">
        <v>119</v>
      </c>
      <c r="D88" s="15">
        <v>0</v>
      </c>
      <c r="E88" s="16" t="s">
        <v>36</v>
      </c>
    </row>
    <row r="89" spans="1:5">
      <c r="A89" s="12"/>
      <c r="B89" s="13">
        <v>86</v>
      </c>
      <c r="C89" s="14" t="s">
        <v>120</v>
      </c>
      <c r="D89" s="15">
        <v>0</v>
      </c>
      <c r="E89" s="16" t="s">
        <v>36</v>
      </c>
    </row>
    <row r="90" spans="1:5">
      <c r="A90" s="12"/>
      <c r="B90" s="13">
        <v>87</v>
      </c>
      <c r="C90" s="14" t="s">
        <v>121</v>
      </c>
      <c r="D90" s="15">
        <v>343.94</v>
      </c>
      <c r="E90" s="16"/>
    </row>
    <row r="91" spans="1:5">
      <c r="A91" s="12"/>
      <c r="B91" s="13">
        <v>88</v>
      </c>
      <c r="C91" s="14" t="s">
        <v>122</v>
      </c>
      <c r="D91" s="15">
        <v>33.64</v>
      </c>
      <c r="E91" s="16"/>
    </row>
    <row r="92" spans="1:5">
      <c r="A92" s="12"/>
      <c r="B92" s="13">
        <v>89</v>
      </c>
      <c r="C92" s="14" t="s">
        <v>123</v>
      </c>
      <c r="D92" s="15">
        <v>76.33</v>
      </c>
      <c r="E92" s="16"/>
    </row>
    <row r="93" spans="1:5">
      <c r="A93" s="12"/>
      <c r="B93" s="13">
        <v>90</v>
      </c>
      <c r="C93" s="14" t="s">
        <v>124</v>
      </c>
      <c r="D93" s="15">
        <v>28.06</v>
      </c>
      <c r="E93" s="16"/>
    </row>
    <row r="94" spans="1:5">
      <c r="A94" s="12"/>
      <c r="B94" s="13">
        <v>91</v>
      </c>
      <c r="C94" s="14" t="s">
        <v>125</v>
      </c>
      <c r="D94" s="15">
        <v>29.68</v>
      </c>
      <c r="E94" s="16"/>
    </row>
    <row r="95" spans="1:5">
      <c r="A95" s="12"/>
      <c r="B95" s="13">
        <v>92</v>
      </c>
      <c r="C95" s="14" t="s">
        <v>126</v>
      </c>
      <c r="D95" s="15">
        <v>175.22</v>
      </c>
      <c r="E95" s="16"/>
    </row>
    <row r="96" spans="1:5">
      <c r="A96" s="12"/>
      <c r="B96" s="13">
        <v>93</v>
      </c>
      <c r="C96" s="14" t="s">
        <v>127</v>
      </c>
      <c r="D96" s="15">
        <v>53.38</v>
      </c>
      <c r="E96" s="16"/>
    </row>
    <row r="97" spans="1:5">
      <c r="A97" s="12"/>
      <c r="B97" s="13">
        <v>94</v>
      </c>
      <c r="C97" s="14" t="s">
        <v>128</v>
      </c>
      <c r="D97" s="15">
        <v>35.01</v>
      </c>
      <c r="E97" s="16"/>
    </row>
    <row r="98" spans="1:5">
      <c r="A98" s="12"/>
      <c r="B98" s="13">
        <v>95</v>
      </c>
      <c r="C98" s="14" t="s">
        <v>129</v>
      </c>
      <c r="D98" s="15">
        <v>22.42</v>
      </c>
      <c r="E98" s="16"/>
    </row>
    <row r="99" spans="1:5">
      <c r="A99" s="12"/>
      <c r="B99" s="13">
        <v>96</v>
      </c>
      <c r="C99" s="14" t="s">
        <v>130</v>
      </c>
      <c r="D99" s="15">
        <v>54.06</v>
      </c>
      <c r="E99" s="16"/>
    </row>
    <row r="100" spans="1:5">
      <c r="A100" s="12"/>
      <c r="B100" s="13">
        <v>97</v>
      </c>
      <c r="C100" s="14" t="s">
        <v>131</v>
      </c>
      <c r="D100" s="15">
        <v>109.63</v>
      </c>
      <c r="E100" s="16"/>
    </row>
    <row r="101" spans="1:5">
      <c r="A101" s="12"/>
      <c r="B101" s="13">
        <v>98</v>
      </c>
      <c r="C101" s="14" t="s">
        <v>132</v>
      </c>
      <c r="D101" s="15">
        <v>37.85</v>
      </c>
      <c r="E101" s="16"/>
    </row>
    <row r="102" spans="1:5">
      <c r="A102" s="12"/>
      <c r="B102" s="13">
        <v>99</v>
      </c>
      <c r="C102" s="14" t="s">
        <v>133</v>
      </c>
      <c r="D102" s="15">
        <v>258.13</v>
      </c>
      <c r="E102" s="16"/>
    </row>
    <row r="103" spans="1:5">
      <c r="A103" s="12"/>
      <c r="B103" s="13">
        <v>100</v>
      </c>
      <c r="C103" s="14" t="s">
        <v>134</v>
      </c>
      <c r="D103" s="15">
        <v>33.62</v>
      </c>
      <c r="E103" s="16"/>
    </row>
    <row r="104" spans="1:5">
      <c r="A104" s="12"/>
      <c r="B104" s="13">
        <v>101</v>
      </c>
      <c r="C104" s="14" t="s">
        <v>135</v>
      </c>
      <c r="D104" s="15">
        <v>199.55</v>
      </c>
      <c r="E104" s="16"/>
    </row>
    <row r="105" spans="1:5">
      <c r="A105" s="12"/>
      <c r="B105" s="13">
        <v>102</v>
      </c>
      <c r="C105" s="14" t="s">
        <v>136</v>
      </c>
      <c r="D105" s="15">
        <v>245.74</v>
      </c>
      <c r="E105" s="16"/>
    </row>
    <row r="106" spans="1:5">
      <c r="A106" s="12"/>
      <c r="B106" s="13">
        <v>103</v>
      </c>
      <c r="C106" s="14" t="s">
        <v>137</v>
      </c>
      <c r="D106" s="15">
        <v>177.88</v>
      </c>
      <c r="E106" s="16"/>
    </row>
    <row r="107" spans="1:5">
      <c r="A107" s="12"/>
      <c r="B107" s="13">
        <v>104</v>
      </c>
      <c r="C107" s="14" t="s">
        <v>138</v>
      </c>
      <c r="D107" s="15">
        <v>23.4</v>
      </c>
      <c r="E107" s="16"/>
    </row>
    <row r="108" spans="1:5">
      <c r="A108" s="12"/>
      <c r="B108" s="13">
        <v>105</v>
      </c>
      <c r="C108" s="14" t="s">
        <v>139</v>
      </c>
      <c r="D108" s="15">
        <v>0</v>
      </c>
      <c r="E108" s="16" t="s">
        <v>36</v>
      </c>
    </row>
    <row r="109" spans="1:5">
      <c r="A109" s="12"/>
      <c r="B109" s="13">
        <v>106</v>
      </c>
      <c r="C109" s="14" t="s">
        <v>140</v>
      </c>
      <c r="D109" s="15">
        <v>21.97</v>
      </c>
      <c r="E109" s="16"/>
    </row>
    <row r="110" spans="1:5">
      <c r="A110" s="12"/>
      <c r="B110" s="13">
        <v>107</v>
      </c>
      <c r="C110" s="14" t="s">
        <v>141</v>
      </c>
      <c r="D110" s="15">
        <v>80.54</v>
      </c>
      <c r="E110" s="16"/>
    </row>
    <row r="111" spans="1:5">
      <c r="A111" s="12"/>
      <c r="B111" s="13">
        <v>108</v>
      </c>
      <c r="C111" s="14" t="s">
        <v>142</v>
      </c>
      <c r="D111" s="15">
        <v>86.95</v>
      </c>
      <c r="E111" s="16"/>
    </row>
    <row r="112" spans="1:5">
      <c r="A112" s="12"/>
      <c r="B112" s="13">
        <v>109</v>
      </c>
      <c r="C112" s="14" t="s">
        <v>143</v>
      </c>
      <c r="D112" s="15">
        <v>0</v>
      </c>
      <c r="E112" s="16" t="s">
        <v>36</v>
      </c>
    </row>
    <row r="113" spans="1:5">
      <c r="A113" s="12"/>
      <c r="B113" s="13">
        <v>110</v>
      </c>
      <c r="C113" s="14" t="s">
        <v>144</v>
      </c>
      <c r="D113" s="15">
        <v>26.42</v>
      </c>
      <c r="E113" s="16"/>
    </row>
    <row r="114" spans="1:5">
      <c r="A114" s="12"/>
      <c r="B114" s="13">
        <v>111</v>
      </c>
      <c r="C114" s="14" t="s">
        <v>145</v>
      </c>
      <c r="D114" s="15">
        <v>63.22</v>
      </c>
      <c r="E114" s="16"/>
    </row>
    <row r="115" spans="1:5">
      <c r="A115" s="12" t="s">
        <v>146</v>
      </c>
      <c r="B115" s="13">
        <v>112</v>
      </c>
      <c r="C115" s="14" t="s">
        <v>147</v>
      </c>
      <c r="D115" s="15">
        <v>19.13</v>
      </c>
      <c r="E115" s="16"/>
    </row>
    <row r="116" spans="1:5">
      <c r="A116" s="12"/>
      <c r="B116" s="13">
        <v>113</v>
      </c>
      <c r="C116" s="14" t="s">
        <v>148</v>
      </c>
      <c r="D116" s="15">
        <v>18.18</v>
      </c>
      <c r="E116" s="16"/>
    </row>
    <row r="117" spans="1:5">
      <c r="A117" s="12"/>
      <c r="B117" s="13">
        <v>114</v>
      </c>
      <c r="C117" s="14" t="s">
        <v>149</v>
      </c>
      <c r="D117" s="15">
        <v>35.65</v>
      </c>
      <c r="E117" s="16"/>
    </row>
    <row r="118" spans="1:5">
      <c r="A118" s="12"/>
      <c r="B118" s="13">
        <v>115</v>
      </c>
      <c r="C118" s="14" t="s">
        <v>150</v>
      </c>
      <c r="D118" s="15">
        <v>30.03</v>
      </c>
      <c r="E118" s="16"/>
    </row>
    <row r="119" spans="1:5">
      <c r="A119" s="12"/>
      <c r="B119" s="13">
        <v>116</v>
      </c>
      <c r="C119" s="14" t="s">
        <v>151</v>
      </c>
      <c r="D119" s="15">
        <v>20.82</v>
      </c>
      <c r="E119" s="16"/>
    </row>
    <row r="120" spans="1:5">
      <c r="A120" s="12"/>
      <c r="B120" s="13">
        <v>117</v>
      </c>
      <c r="C120" s="14" t="s">
        <v>152</v>
      </c>
      <c r="D120" s="15">
        <v>12.53</v>
      </c>
      <c r="E120" s="16"/>
    </row>
    <row r="121" spans="1:5">
      <c r="A121" s="12"/>
      <c r="B121" s="13">
        <v>118</v>
      </c>
      <c r="C121" s="14" t="s">
        <v>153</v>
      </c>
      <c r="D121" s="15">
        <v>27.43</v>
      </c>
      <c r="E121" s="16"/>
    </row>
    <row r="122" spans="1:5">
      <c r="A122" s="12"/>
      <c r="B122" s="13">
        <v>119</v>
      </c>
      <c r="C122" s="14" t="s">
        <v>154</v>
      </c>
      <c r="D122" s="15">
        <v>29.34</v>
      </c>
      <c r="E122" s="16"/>
    </row>
    <row r="123" spans="1:5">
      <c r="A123" s="12"/>
      <c r="B123" s="13">
        <v>120</v>
      </c>
      <c r="C123" s="14" t="s">
        <v>155</v>
      </c>
      <c r="D123" s="15">
        <v>0</v>
      </c>
      <c r="E123" s="16" t="s">
        <v>36</v>
      </c>
    </row>
    <row r="124" spans="1:5">
      <c r="A124" s="12"/>
      <c r="B124" s="13">
        <v>121</v>
      </c>
      <c r="C124" s="14" t="s">
        <v>156</v>
      </c>
      <c r="D124" s="15">
        <v>0</v>
      </c>
      <c r="E124" s="16" t="s">
        <v>36</v>
      </c>
    </row>
    <row r="125" spans="1:5">
      <c r="A125" s="12"/>
      <c r="B125" s="13">
        <v>122</v>
      </c>
      <c r="C125" s="14" t="s">
        <v>157</v>
      </c>
      <c r="D125" s="15">
        <v>16.54</v>
      </c>
      <c r="E125" s="16"/>
    </row>
    <row r="126" spans="1:5">
      <c r="A126" s="12"/>
      <c r="B126" s="13">
        <v>123</v>
      </c>
      <c r="C126" s="14" t="s">
        <v>158</v>
      </c>
      <c r="D126" s="15">
        <v>17.55</v>
      </c>
      <c r="E126" s="16"/>
    </row>
    <row r="127" spans="1:5">
      <c r="A127" s="12"/>
      <c r="B127" s="13">
        <v>124</v>
      </c>
      <c r="C127" s="14" t="s">
        <v>159</v>
      </c>
      <c r="D127" s="15">
        <v>24.96</v>
      </c>
      <c r="E127" s="16"/>
    </row>
    <row r="128" spans="1:5">
      <c r="A128" s="12"/>
      <c r="B128" s="13">
        <v>125</v>
      </c>
      <c r="C128" s="14" t="s">
        <v>160</v>
      </c>
      <c r="D128" s="15">
        <v>14.3</v>
      </c>
      <c r="E128" s="16"/>
    </row>
    <row r="129" spans="1:5">
      <c r="A129" s="12"/>
      <c r="B129" s="13">
        <v>126</v>
      </c>
      <c r="C129" s="14" t="s">
        <v>161</v>
      </c>
      <c r="D129" s="15">
        <v>56.63</v>
      </c>
      <c r="E129" s="16"/>
    </row>
    <row r="130" spans="1:5">
      <c r="A130" s="12"/>
      <c r="B130" s="13">
        <v>127</v>
      </c>
      <c r="C130" s="14" t="s">
        <v>162</v>
      </c>
      <c r="D130" s="15">
        <v>24.61</v>
      </c>
      <c r="E130" s="16"/>
    </row>
    <row r="131" spans="1:5">
      <c r="A131" s="12"/>
      <c r="B131" s="13">
        <v>128</v>
      </c>
      <c r="C131" s="14" t="s">
        <v>163</v>
      </c>
      <c r="D131" s="15">
        <v>43.27</v>
      </c>
      <c r="E131" s="16"/>
    </row>
    <row r="132" spans="1:5">
      <c r="A132" s="12"/>
      <c r="B132" s="13">
        <v>129</v>
      </c>
      <c r="C132" s="14" t="s">
        <v>164</v>
      </c>
      <c r="D132" s="15">
        <v>3.26</v>
      </c>
      <c r="E132" s="16"/>
    </row>
    <row r="133" spans="1:5">
      <c r="A133" s="12"/>
      <c r="B133" s="13">
        <v>130</v>
      </c>
      <c r="C133" s="14" t="s">
        <v>165</v>
      </c>
      <c r="D133" s="15">
        <v>5.01</v>
      </c>
      <c r="E133" s="16"/>
    </row>
    <row r="134" spans="1:5">
      <c r="A134" s="12"/>
      <c r="B134" s="13">
        <v>131</v>
      </c>
      <c r="C134" s="14" t="s">
        <v>166</v>
      </c>
      <c r="D134" s="15">
        <v>11.11</v>
      </c>
      <c r="E134" s="16"/>
    </row>
    <row r="135" customHeight="1" spans="1:5">
      <c r="A135" s="17"/>
      <c r="B135" s="17"/>
      <c r="C135" s="17"/>
      <c r="D135" s="18"/>
      <c r="E135" s="18"/>
    </row>
  </sheetData>
  <autoFilter ref="A3:E134">
    <extLst/>
  </autoFilter>
  <mergeCells count="6">
    <mergeCell ref="A1:E1"/>
    <mergeCell ref="A135:C135"/>
    <mergeCell ref="A4:A17"/>
    <mergeCell ref="A18:A85"/>
    <mergeCell ref="A86:A114"/>
    <mergeCell ref="A115:A134"/>
  </mergeCells>
  <pageMargins left="0.748031496062992" right="0.748031496062992" top="0.984251968503937" bottom="0.984251968503937" header="0.511811023622047" footer="0.511811023622047"/>
  <pageSetup paperSize="9" scale="8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奖补企业清单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xie</dc:creator>
  <cp:lastModifiedBy>pisces</cp:lastModifiedBy>
  <dcterms:created xsi:type="dcterms:W3CDTF">2021-10-27T07:35:00Z</dcterms:created>
  <cp:lastPrinted>2021-11-18T11:29:00Z</cp:lastPrinted>
  <dcterms:modified xsi:type="dcterms:W3CDTF">2021-11-25T06:12:19Z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5944FF4B69CD457D81621772CD729A57</vt:lpwstr>
  </property>
  <property fmtid="{D5CDD505-2E9C-101B-9397-08002B2CF9AE}" pid="3" name="KSOProductBuildVer">
    <vt:lpwstr>2052-11.1.0.10577</vt:lpwstr>
  </property>
</Properties>
</file>